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ortzline\Desktop\"/>
    </mc:Choice>
  </mc:AlternateContent>
  <bookViews>
    <workbookView xWindow="0" yWindow="0" windowWidth="19170" windowHeight="11520" firstSheet="5" activeTab="7"/>
  </bookViews>
  <sheets>
    <sheet name="Pop Totals &amp; % Change" sheetId="1" r:id="rId1"/>
    <sheet name="Household Size Change" sheetId="3" r:id="rId2"/>
    <sheet name="Population Density Change" sheetId="9" r:id="rId3"/>
    <sheet name="County Educ Attainment" sheetId="4" r:id="rId4"/>
    <sheet name="Educational Attainment" sheetId="8" r:id="rId5"/>
    <sheet name="Race Breakdown" sheetId="7" r:id="rId6"/>
    <sheet name="Age Distribution" sheetId="10" r:id="rId7"/>
    <sheet name="Projected Population 2020-2040" sheetId="11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7" l="1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8" i="7"/>
  <c r="P7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8" i="7"/>
  <c r="N7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8" i="7"/>
  <c r="L7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8" i="7"/>
  <c r="J7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8" i="7"/>
  <c r="H7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8" i="7"/>
  <c r="F7" i="7"/>
  <c r="D47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8" i="7"/>
  <c r="D7" i="7"/>
  <c r="L45" i="10" l="1"/>
  <c r="J45" i="10"/>
  <c r="H45" i="10"/>
  <c r="F45" i="10"/>
  <c r="D45" i="10"/>
  <c r="L44" i="10"/>
  <c r="J44" i="10"/>
  <c r="H44" i="10"/>
  <c r="F44" i="10"/>
  <c r="D44" i="10"/>
  <c r="L43" i="10"/>
  <c r="J43" i="10"/>
  <c r="H43" i="10"/>
  <c r="F43" i="10"/>
  <c r="D43" i="10"/>
  <c r="L42" i="10"/>
  <c r="J42" i="10"/>
  <c r="H42" i="10"/>
  <c r="F42" i="10"/>
  <c r="D42" i="10"/>
  <c r="L41" i="10"/>
  <c r="J41" i="10"/>
  <c r="H41" i="10"/>
  <c r="F41" i="10"/>
  <c r="D41" i="10"/>
  <c r="L40" i="10"/>
  <c r="J40" i="10"/>
  <c r="H40" i="10"/>
  <c r="F40" i="10"/>
  <c r="D40" i="10"/>
  <c r="L39" i="10"/>
  <c r="J39" i="10"/>
  <c r="H39" i="10"/>
  <c r="F39" i="10"/>
  <c r="D39" i="10"/>
  <c r="L38" i="10"/>
  <c r="J38" i="10"/>
  <c r="H38" i="10"/>
  <c r="F38" i="10"/>
  <c r="D38" i="10"/>
  <c r="L37" i="10"/>
  <c r="J37" i="10"/>
  <c r="H37" i="10"/>
  <c r="F37" i="10"/>
  <c r="D37" i="10"/>
  <c r="L36" i="10"/>
  <c r="J36" i="10"/>
  <c r="H36" i="10"/>
  <c r="F36" i="10"/>
  <c r="D36" i="10"/>
  <c r="L35" i="10"/>
  <c r="J35" i="10"/>
  <c r="H35" i="10"/>
  <c r="F35" i="10"/>
  <c r="D35" i="10"/>
  <c r="L34" i="10"/>
  <c r="J34" i="10"/>
  <c r="H34" i="10"/>
  <c r="F34" i="10"/>
  <c r="D34" i="10"/>
  <c r="L33" i="10"/>
  <c r="J33" i="10"/>
  <c r="H33" i="10"/>
  <c r="F33" i="10"/>
  <c r="D33" i="10"/>
  <c r="L32" i="10"/>
  <c r="J32" i="10"/>
  <c r="H32" i="10"/>
  <c r="F32" i="10"/>
  <c r="D32" i="10"/>
  <c r="L31" i="10"/>
  <c r="J31" i="10"/>
  <c r="H31" i="10"/>
  <c r="F31" i="10"/>
  <c r="D31" i="10"/>
  <c r="L30" i="10"/>
  <c r="J30" i="10"/>
  <c r="H30" i="10"/>
  <c r="F30" i="10"/>
  <c r="D30" i="10"/>
  <c r="L29" i="10"/>
  <c r="J29" i="10"/>
  <c r="H29" i="10"/>
  <c r="F29" i="10"/>
  <c r="D29" i="10"/>
  <c r="L28" i="10"/>
  <c r="J28" i="10"/>
  <c r="H28" i="10"/>
  <c r="F28" i="10"/>
  <c r="D28" i="10"/>
  <c r="L27" i="10"/>
  <c r="J27" i="10"/>
  <c r="H27" i="10"/>
  <c r="F27" i="10"/>
  <c r="D27" i="10"/>
  <c r="L26" i="10"/>
  <c r="J26" i="10"/>
  <c r="H26" i="10"/>
  <c r="F26" i="10"/>
  <c r="D26" i="10"/>
  <c r="L25" i="10"/>
  <c r="J25" i="10"/>
  <c r="H25" i="10"/>
  <c r="F25" i="10"/>
  <c r="D25" i="10"/>
  <c r="L24" i="10"/>
  <c r="J24" i="10"/>
  <c r="H24" i="10"/>
  <c r="F24" i="10"/>
  <c r="D24" i="10"/>
  <c r="L23" i="10"/>
  <c r="J23" i="10"/>
  <c r="H23" i="10"/>
  <c r="F23" i="10"/>
  <c r="D23" i="10"/>
  <c r="L22" i="10"/>
  <c r="J22" i="10"/>
  <c r="H22" i="10"/>
  <c r="F22" i="10"/>
  <c r="D22" i="10"/>
  <c r="L21" i="10"/>
  <c r="J21" i="10"/>
  <c r="H21" i="10"/>
  <c r="F21" i="10"/>
  <c r="D21" i="10"/>
  <c r="L20" i="10"/>
  <c r="J20" i="10"/>
  <c r="H20" i="10"/>
  <c r="F20" i="10"/>
  <c r="D20" i="10"/>
  <c r="L19" i="10"/>
  <c r="J19" i="10"/>
  <c r="H19" i="10"/>
  <c r="F19" i="10"/>
  <c r="D19" i="10"/>
  <c r="L18" i="10"/>
  <c r="J18" i="10"/>
  <c r="H18" i="10"/>
  <c r="F18" i="10"/>
  <c r="D18" i="10"/>
  <c r="L17" i="10"/>
  <c r="J17" i="10"/>
  <c r="H17" i="10"/>
  <c r="F17" i="10"/>
  <c r="D17" i="10"/>
  <c r="L16" i="10"/>
  <c r="J16" i="10"/>
  <c r="H16" i="10"/>
  <c r="F16" i="10"/>
  <c r="D16" i="10"/>
  <c r="L15" i="10"/>
  <c r="J15" i="10"/>
  <c r="H15" i="10"/>
  <c r="F15" i="10"/>
  <c r="D15" i="10"/>
  <c r="L14" i="10"/>
  <c r="J14" i="10"/>
  <c r="H14" i="10"/>
  <c r="F14" i="10"/>
  <c r="D14" i="10"/>
  <c r="L13" i="10"/>
  <c r="J13" i="10"/>
  <c r="H13" i="10"/>
  <c r="F13" i="10"/>
  <c r="D13" i="10"/>
  <c r="L12" i="10"/>
  <c r="J12" i="10"/>
  <c r="H12" i="10"/>
  <c r="F12" i="10"/>
  <c r="D12" i="10"/>
  <c r="L11" i="10"/>
  <c r="J11" i="10"/>
  <c r="H11" i="10"/>
  <c r="F11" i="10"/>
  <c r="D11" i="10"/>
  <c r="L10" i="10"/>
  <c r="J10" i="10"/>
  <c r="H10" i="10"/>
  <c r="F10" i="10"/>
  <c r="D10" i="10"/>
  <c r="L9" i="10"/>
  <c r="J9" i="10"/>
  <c r="H9" i="10"/>
  <c r="F9" i="10"/>
  <c r="D9" i="10"/>
  <c r="L8" i="10"/>
  <c r="J8" i="10"/>
  <c r="H8" i="10"/>
  <c r="F8" i="10"/>
  <c r="D8" i="10"/>
  <c r="L7" i="10"/>
  <c r="J7" i="10"/>
  <c r="H7" i="10"/>
  <c r="F7" i="10"/>
  <c r="D7" i="10"/>
  <c r="L6" i="10"/>
  <c r="J6" i="10"/>
  <c r="H6" i="10"/>
  <c r="F6" i="10"/>
  <c r="D6" i="10"/>
  <c r="L5" i="10"/>
  <c r="J5" i="10"/>
  <c r="H5" i="10"/>
  <c r="D5" i="10"/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6" i="3"/>
  <c r="H8" i="3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7" i="3"/>
  <c r="H6" i="3"/>
  <c r="I7" i="3" l="1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6" i="3"/>
  <c r="M6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7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  <c r="G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7" i="1"/>
  <c r="D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6" i="1"/>
  <c r="F17" i="9" l="1"/>
  <c r="G17" i="9" s="1"/>
  <c r="F40" i="9"/>
  <c r="G40" i="9" s="1"/>
  <c r="F39" i="9"/>
  <c r="G39" i="9" s="1"/>
  <c r="F38" i="9"/>
  <c r="G38" i="9" s="1"/>
  <c r="F36" i="9"/>
  <c r="G36" i="9" s="1"/>
  <c r="F35" i="9"/>
  <c r="G35" i="9" s="1"/>
  <c r="F32" i="9"/>
  <c r="G32" i="9" s="1"/>
  <c r="F31" i="9"/>
  <c r="G31" i="9" s="1"/>
  <c r="F28" i="9"/>
  <c r="G28" i="9" s="1"/>
  <c r="F27" i="9"/>
  <c r="G27" i="9" s="1"/>
  <c r="F24" i="9"/>
  <c r="G24" i="9" s="1"/>
  <c r="F23" i="9"/>
  <c r="G23" i="9" s="1"/>
  <c r="F18" i="9"/>
  <c r="G18" i="9" s="1"/>
  <c r="F10" i="9"/>
  <c r="G10" i="9" s="1"/>
  <c r="F44" i="9"/>
  <c r="G44" i="9" s="1"/>
  <c r="F37" i="9"/>
  <c r="G37" i="9" s="1"/>
  <c r="F22" i="9"/>
  <c r="G22" i="9" s="1"/>
  <c r="F19" i="9"/>
  <c r="G19" i="9" s="1"/>
  <c r="F12" i="9"/>
  <c r="G12" i="9" s="1"/>
  <c r="F11" i="9"/>
  <c r="G11" i="9" s="1"/>
  <c r="F9" i="9"/>
  <c r="G9" i="9" s="1"/>
  <c r="F47" i="9"/>
  <c r="G47" i="9" s="1"/>
  <c r="F46" i="9"/>
  <c r="G46" i="9" s="1"/>
  <c r="F45" i="9"/>
  <c r="G45" i="9" s="1"/>
  <c r="F43" i="9"/>
  <c r="G43" i="9" s="1"/>
  <c r="F42" i="9"/>
  <c r="G42" i="9" s="1"/>
  <c r="F41" i="9"/>
  <c r="G41" i="9" s="1"/>
  <c r="F34" i="9"/>
  <c r="G34" i="9" s="1"/>
  <c r="F33" i="9"/>
  <c r="G33" i="9" s="1"/>
  <c r="F30" i="9"/>
  <c r="G30" i="9" s="1"/>
  <c r="F29" i="9"/>
  <c r="G29" i="9" s="1"/>
  <c r="F26" i="9"/>
  <c r="G26" i="9" s="1"/>
  <c r="F25" i="9"/>
  <c r="G25" i="9" s="1"/>
  <c r="F21" i="9"/>
  <c r="G21" i="9" s="1"/>
  <c r="F20" i="9"/>
  <c r="G20" i="9" s="1"/>
  <c r="F16" i="9"/>
  <c r="G16" i="9" s="1"/>
  <c r="F15" i="9"/>
  <c r="G15" i="9" s="1"/>
  <c r="F14" i="9"/>
  <c r="G14" i="9" s="1"/>
  <c r="F13" i="9"/>
  <c r="G13" i="9" s="1"/>
  <c r="F8" i="9"/>
  <c r="G8" i="9" s="1"/>
  <c r="F7" i="9"/>
  <c r="G7" i="9" s="1"/>
  <c r="H14" i="4" l="1"/>
  <c r="F14" i="4"/>
  <c r="H13" i="4"/>
  <c r="F13" i="4"/>
  <c r="H12" i="4"/>
  <c r="F12" i="4"/>
  <c r="H11" i="4"/>
  <c r="F11" i="4"/>
  <c r="H10" i="4"/>
  <c r="F10" i="4"/>
  <c r="H9" i="4"/>
  <c r="F9" i="4"/>
  <c r="H8" i="4"/>
  <c r="F8" i="4"/>
</calcChain>
</file>

<file path=xl/sharedStrings.xml><?xml version="1.0" encoding="utf-8"?>
<sst xmlns="http://schemas.openxmlformats.org/spreadsheetml/2006/main" count="441" uniqueCount="190">
  <si>
    <t>POPULATION TOTALS AND PERCENT CHANGE BY MUNICIPALITY</t>
  </si>
  <si>
    <t>1940 – 2010</t>
  </si>
  <si>
    <t>Year</t>
  </si>
  <si>
    <t>Geographic Area</t>
  </si>
  <si>
    <t>% Change 2000-2010</t>
  </si>
  <si>
    <t>DAUPHIN COUNTY</t>
  </si>
  <si>
    <t>Berrysburg Borough</t>
  </si>
  <si>
    <t>Elizabethville Borough</t>
  </si>
  <si>
    <t>Gratz Borough</t>
  </si>
  <si>
    <t>Halifax Borough</t>
  </si>
  <si>
    <t>Halifax Township</t>
  </si>
  <si>
    <t>Jackson Township</t>
  </si>
  <si>
    <t>Jefferson Township</t>
  </si>
  <si>
    <t>Lykens Borough</t>
  </si>
  <si>
    <t>Lykens Township</t>
  </si>
  <si>
    <t>Mifflin Township</t>
  </si>
  <si>
    <t>Millersburg Borough</t>
  </si>
  <si>
    <t>Pillow Borough</t>
  </si>
  <si>
    <t>Reed Township</t>
  </si>
  <si>
    <t>Upper Paxton Township</t>
  </si>
  <si>
    <t>Washington Township</t>
  </si>
  <si>
    <t>Wayne Township</t>
  </si>
  <si>
    <t>Wiconisco Township</t>
  </si>
  <si>
    <t>Williams Township</t>
  </si>
  <si>
    <t>Williamstown Borough</t>
  </si>
  <si>
    <t>Conewago Township</t>
  </si>
  <si>
    <t>Derry Township</t>
  </si>
  <si>
    <t>East Hanover Township</t>
  </si>
  <si>
    <t>Hummelstown Borough</t>
  </si>
  <si>
    <t>Londonderry Township</t>
  </si>
  <si>
    <t>South Hanover Township</t>
  </si>
  <si>
    <t>West Hanover Township</t>
  </si>
  <si>
    <t>Dauphin Borough</t>
  </si>
  <si>
    <t>Highspire Borough</t>
  </si>
  <si>
    <t>Lower Paxton Township</t>
  </si>
  <si>
    <t>Lower Swatara Township</t>
  </si>
  <si>
    <t>Middle Paxton Township</t>
  </si>
  <si>
    <t>Middletown Borough</t>
  </si>
  <si>
    <t>Paxtang Borough</t>
  </si>
  <si>
    <t>Penbrook Borough</t>
  </si>
  <si>
    <t>Royalton Borough</t>
  </si>
  <si>
    <t>Rush Township</t>
  </si>
  <si>
    <t>Steelton Borough</t>
  </si>
  <si>
    <t>Susquehanna Township</t>
  </si>
  <si>
    <t>Swatara Township</t>
  </si>
  <si>
    <t>Harrisburgh City</t>
  </si>
  <si>
    <t>Source: U.S. Census Bureau, 1930-2010 Census</t>
  </si>
  <si>
    <t>National Archives, 1940 Data</t>
  </si>
  <si>
    <t xml:space="preserve"> Webpage: https://www.census.gov/history/www/genealogy/decennial_census_records/census_records_2.html</t>
  </si>
  <si>
    <t>1950 Census, 1950 Data:</t>
  </si>
  <si>
    <t>Website: https://www.census.gov/history/www/through_the_decades/overview/1950.html</t>
  </si>
  <si>
    <t>1960 Census, 1960 Data:</t>
  </si>
  <si>
    <t>Website:  https://www.census.gov/history/www/through_the_decades/overview/1960.html</t>
  </si>
  <si>
    <t>1970 Census, 1970 Data:</t>
  </si>
  <si>
    <t>Website:  https://www.census.gov/history/www/through_the_decades/overview/1970.html</t>
  </si>
  <si>
    <t>1980 Census, 1980 Data:</t>
  </si>
  <si>
    <t>Website:  https://www.census.gov/history/www/through_the_decades/overview/1980.html</t>
  </si>
  <si>
    <t>1990 Census, 1990 Data:</t>
  </si>
  <si>
    <t>Website:  http://www.census.gov/main/www/cen1990.html</t>
  </si>
  <si>
    <t>Census 2000 Gateway, 2000 Data:</t>
  </si>
  <si>
    <t>Webpage: http://www.census.gov/main/www/cen2000.html</t>
  </si>
  <si>
    <t>American FactFinder, 2010 Data:</t>
  </si>
  <si>
    <t>Webpage: http://factfinder.census.gov/faces/nav/jsf/pages/community_facts.xhtml#</t>
  </si>
  <si>
    <t xml:space="preserve"> </t>
  </si>
  <si>
    <t>Total Population</t>
  </si>
  <si>
    <t>Under 5 Yrs.</t>
  </si>
  <si>
    <t> Median Age</t>
  </si>
  <si>
    <t>Number</t>
  </si>
  <si>
    <t>Percent</t>
  </si>
  <si>
    <t>Dauphin County</t>
  </si>
  <si>
    <t>Harrisburg City</t>
  </si>
  <si>
    <t>CHANGES IN HOUSEHOLD SIZE</t>
  </si>
  <si>
    <t>1970 - 2010</t>
  </si>
  <si>
    <t>Source:  U.S. Census Bureau, 1970-2010</t>
  </si>
  <si>
    <t>Dauphin County and Municipalities 2010 information: http://factfinder.census.gov/faces/tableservices/jsf/pages/productview.xhtml?src=CF</t>
  </si>
  <si>
    <t>Dauphin County and Municipalities 2000 information: http://www.census.gov/main/www/cen2000.html</t>
  </si>
  <si>
    <t>Dauphin County and Municipalities 1990 information:</t>
  </si>
  <si>
    <t>Dauphin County and Municipalities 1980 information:</t>
  </si>
  <si>
    <t>Dauphin County and Municipalities 1970 information:</t>
  </si>
  <si>
    <t xml:space="preserve">*Regional Planning Area (RPA) household size figure is an average  from all municipalities located in the RPA as calculated by TCRPC </t>
  </si>
  <si>
    <t>LEVEL OF EDUCATIONAL ATTAINMENT</t>
  </si>
  <si>
    <t>PERSONS AGE 25 AND OVER</t>
  </si>
  <si>
    <t> Level of Educational Attainment</t>
  </si>
  <si>
    <t>Total</t>
  </si>
  <si>
    <t>% Age 25+</t>
  </si>
  <si>
    <t>Less than 9th grade</t>
  </si>
  <si>
    <t>9th to 12th grade, no diploma</t>
  </si>
  <si>
    <t>High school graduate</t>
  </si>
  <si>
    <t>Some college, no degree</t>
  </si>
  <si>
    <t>Associate degree</t>
  </si>
  <si>
    <t>Bachelor's degree</t>
  </si>
  <si>
    <t>Graduate or professional degree</t>
  </si>
  <si>
    <t>Sources:</t>
  </si>
  <si>
    <t>*U.S. Census Bureau, 2006-2010 American Community Survey; Education</t>
  </si>
  <si>
    <t>**U.S. Census Bureau, 2010-2014 American Community Survey 5-Year Estimates; Education</t>
  </si>
  <si>
    <t>Website: https://factfinder.census.gov/faces/tableservices/jsf/pages/productview.xhtml?src=CF</t>
  </si>
  <si>
    <t>U.S. Census Bureau, 1990 - 2000</t>
  </si>
  <si>
    <t>RACE BREAKDOWN</t>
  </si>
  <si>
    <t>Race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</si>
  <si>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</si>
  <si>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</si>
  <si>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</si>
  <si>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</si>
  <si>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</si>
  <si>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Two or More Races</t>
  </si>
  <si>
    <t>Source:  U.S. Census Bureau, 2010</t>
  </si>
  <si>
    <t>County Information: http://www.census.gov/2010census/popmap/ipmtext.php</t>
  </si>
  <si>
    <t xml:space="preserve">Note: Municipal information obtained from same webpage by selecting "Areas Within" then the municipality by it's name </t>
  </si>
  <si>
    <t>POPULATION 25 YEARS &amp; OVER</t>
  </si>
  <si>
    <t>Associate Degree</t>
  </si>
  <si>
    <t>Bachelor's Degree</t>
  </si>
  <si>
    <t>U.S. Census Bureau, 2010</t>
  </si>
  <si>
    <t xml:space="preserve">  </t>
  </si>
  <si>
    <t>POPULATION DENSITY CHANGES</t>
  </si>
  <si>
    <t>2000 - 2010</t>
  </si>
  <si>
    <t>Area   (Square Miles)</t>
  </si>
  <si>
    <t>10 Year Change In Population Density*</t>
  </si>
  <si>
    <t>Population</t>
  </si>
  <si>
    <t>Persons Per Square Mile</t>
  </si>
  <si>
    <t xml:space="preserve">* Figures in the 10 Year Change in Population Density column represent Persons Per Square Mile </t>
  </si>
  <si>
    <t>Source:  U.S. Census Bureau, 2000-2010 Census</t>
  </si>
  <si>
    <t>PA State Data Center</t>
  </si>
  <si>
    <t>Some Other Race Alone</t>
  </si>
  <si>
    <t>% Change 1940-1950</t>
  </si>
  <si>
    <t>% Change 1960-1970</t>
  </si>
  <si>
    <t>% Change 1980-1990</t>
  </si>
  <si>
    <t>Total % Change 1940 - 2010</t>
  </si>
  <si>
    <t>Total % Change 1970-2010</t>
  </si>
  <si>
    <t>High School Graduate</t>
  </si>
  <si>
    <t>Some College, No Degree</t>
  </si>
  <si>
    <t>Graduate or Professional Degree</t>
  </si>
  <si>
    <t>Less than Ninth Grade</t>
  </si>
  <si>
    <t>9th to 12th Grade, No Diploma</t>
  </si>
  <si>
    <t>% Change</t>
  </si>
  <si>
    <t>1990-2014</t>
  </si>
  <si>
    <t>5-19 Yrs.</t>
  </si>
  <si>
    <t>20-34 Yrs.</t>
  </si>
  <si>
    <t>35-64 Yrs.</t>
  </si>
  <si>
    <t>65 + Years</t>
  </si>
  <si>
    <t>51, 987</t>
  </si>
  <si>
    <t>Median Age Distribution</t>
  </si>
  <si>
    <t>Dauphin County 2010</t>
  </si>
  <si>
    <t>POPULATION PROJECTIONS</t>
  </si>
  <si>
    <t>2020-2040</t>
  </si>
  <si>
    <t>Census</t>
  </si>
  <si>
    <t>Projections</t>
  </si>
  <si>
    <t>Change 2010-2040</t>
  </si>
  <si>
    <t>#</t>
  </si>
  <si>
    <t>%</t>
  </si>
  <si>
    <t>Berrysburg Boro.</t>
  </si>
  <si>
    <t>Conewego Twp.</t>
  </si>
  <si>
    <t>Dauphin Boro.</t>
  </si>
  <si>
    <t>Derry Twp.</t>
  </si>
  <si>
    <t>East Hanover Twp.</t>
  </si>
  <si>
    <t>Elizabethville Boro.</t>
  </si>
  <si>
    <t>Gratz Boro.</t>
  </si>
  <si>
    <t>Halifax Boro.</t>
  </si>
  <si>
    <t>Halifax Twp.</t>
  </si>
  <si>
    <t>Highspire Boro.</t>
  </si>
  <si>
    <t>Hummelstown Boro.</t>
  </si>
  <si>
    <t>Jackson Twp.</t>
  </si>
  <si>
    <t>Jefferson Twp.</t>
  </si>
  <si>
    <t>Londonderry Twp.</t>
  </si>
  <si>
    <t>Lower Paxton Twp.</t>
  </si>
  <si>
    <t>Lower Swatara Twp.</t>
  </si>
  <si>
    <t>Lykens Boro.</t>
  </si>
  <si>
    <t>Lykens Twp.</t>
  </si>
  <si>
    <t>Middle Paxton Twp.</t>
  </si>
  <si>
    <t>Middletown Boro.</t>
  </si>
  <si>
    <t>Mifflin Twp.</t>
  </si>
  <si>
    <t>Millersburg Boro.</t>
  </si>
  <si>
    <t>Paxtang Boro.</t>
  </si>
  <si>
    <t>Penbrook Boro.</t>
  </si>
  <si>
    <t>Pillow Boro.</t>
  </si>
  <si>
    <t>Reed Twp.</t>
  </si>
  <si>
    <t>Royalton Boro.</t>
  </si>
  <si>
    <t>Rush Twp.</t>
  </si>
  <si>
    <t>South Hanover Twp.</t>
  </si>
  <si>
    <t>Steelton Boro.</t>
  </si>
  <si>
    <t>Susquehanna Twp.</t>
  </si>
  <si>
    <t>Swatara Twp.</t>
  </si>
  <si>
    <t>Upper Paxton Twp.</t>
  </si>
  <si>
    <t>Washington Twp.</t>
  </si>
  <si>
    <t>Wayne Twp.</t>
  </si>
  <si>
    <t>West Hanover Twp.</t>
  </si>
  <si>
    <t>Wiconisco Twp.</t>
  </si>
  <si>
    <t>Williams Twp.</t>
  </si>
  <si>
    <t>Williamstown Boro.</t>
  </si>
  <si>
    <t>Source: Tri-County Regional Planning Commission</t>
  </si>
  <si>
    <t>U.S. Census Bureau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</si>
</sst>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1">
    <xf numFmtId="0" fontId="0" fillId="0" borderId="0" xfId="0"/>
    <xf numFmtId="0" fontId="1" fillId="0" borderId="0" xfId="0" applyFont="1" applyAlignment="1">
      <alignment horizontal="center" vertical="center"/>
    </xf>
    <xf numFmtId="3" fontId="0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4" fillId="0" borderId="0" xfId="1" applyFont="1"/>
    <xf numFmtId="0" fontId="0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/>
    <xf numFmtId="10" fontId="0" fillId="0" borderId="0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vertical="center"/>
    </xf>
    <xf numFmtId="0" fontId="4" fillId="0" borderId="0" xfId="1" applyFont="1" applyFill="1"/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Fill="1" applyBorder="1"/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/>
    <xf numFmtId="164" fontId="0" fillId="0" borderId="2" xfId="0" applyNumberFormat="1" applyFont="1" applyFill="1" applyBorder="1" applyAlignment="1">
      <alignment vertical="center"/>
    </xf>
    <xf numFmtId="164" fontId="0" fillId="0" borderId="2" xfId="0" applyNumberFormat="1" applyFont="1" applyFill="1" applyBorder="1"/>
    <xf numFmtId="0" fontId="0" fillId="0" borderId="2" xfId="0" applyFont="1" applyFill="1" applyBorder="1"/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3" fontId="1" fillId="5" borderId="2" xfId="0" applyNumberFormat="1" applyFont="1" applyFill="1" applyBorder="1"/>
    <xf numFmtId="164" fontId="1" fillId="5" borderId="2" xfId="0" applyNumberFormat="1" applyFont="1" applyFill="1" applyBorder="1" applyAlignment="1">
      <alignment vertical="center"/>
    </xf>
    <xf numFmtId="164" fontId="1" fillId="5" borderId="2" xfId="0" applyNumberFormat="1" applyFont="1" applyFill="1" applyBorder="1"/>
    <xf numFmtId="0" fontId="1" fillId="5" borderId="10" xfId="0" applyFont="1" applyFill="1" applyBorder="1" applyAlignment="1">
      <alignment horizontal="center"/>
    </xf>
    <xf numFmtId="3" fontId="1" fillId="5" borderId="2" xfId="0" applyNumberFormat="1" applyFont="1" applyFill="1" applyBorder="1" applyAlignment="1">
      <alignment horizontal="right" vertical="center"/>
    </xf>
    <xf numFmtId="0" fontId="1" fillId="5" borderId="9" xfId="0" applyFont="1" applyFill="1" applyBorder="1"/>
    <xf numFmtId="0" fontId="0" fillId="0" borderId="9" xfId="0" applyBorder="1"/>
    <xf numFmtId="0" fontId="0" fillId="0" borderId="2" xfId="0" applyFont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164" fontId="0" fillId="0" borderId="2" xfId="0" applyNumberFormat="1" applyBorder="1"/>
    <xf numFmtId="3" fontId="0" fillId="0" borderId="2" xfId="0" applyNumberFormat="1" applyFont="1" applyBorder="1" applyAlignment="1">
      <alignment horizontal="right" vertical="center"/>
    </xf>
    <xf numFmtId="3" fontId="0" fillId="0" borderId="2" xfId="0" applyNumberFormat="1" applyBorder="1"/>
    <xf numFmtId="3" fontId="0" fillId="0" borderId="1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vertical="center"/>
    </xf>
    <xf numFmtId="164" fontId="1" fillId="5" borderId="2" xfId="0" applyNumberFormat="1" applyFont="1" applyFill="1" applyBorder="1" applyAlignment="1">
      <alignment horizontal="right" vertical="center"/>
    </xf>
    <xf numFmtId="3" fontId="0" fillId="0" borderId="2" xfId="0" applyNumberFormat="1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1" fillId="5" borderId="2" xfId="0" applyNumberFormat="1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1" fontId="1" fillId="5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1" fillId="5" borderId="10" xfId="0" applyNumberFormat="1" applyFont="1" applyFill="1" applyBorder="1"/>
    <xf numFmtId="164" fontId="0" fillId="0" borderId="10" xfId="0" applyNumberFormat="1" applyFont="1" applyBorder="1" applyAlignment="1">
      <alignment horizontal="right" vertical="center"/>
    </xf>
    <xf numFmtId="164" fontId="0" fillId="0" borderId="12" xfId="0" applyNumberFormat="1" applyFont="1" applyBorder="1" applyAlignment="1">
      <alignment horizontal="right" vertical="center"/>
    </xf>
    <xf numFmtId="164" fontId="0" fillId="0" borderId="13" xfId="0" applyNumberFormat="1" applyFont="1" applyBorder="1" applyAlignment="1">
      <alignment horizontal="right" vertical="center"/>
    </xf>
    <xf numFmtId="164" fontId="0" fillId="0" borderId="10" xfId="0" applyNumberFormat="1" applyBorder="1"/>
    <xf numFmtId="0" fontId="8" fillId="5" borderId="9" xfId="0" applyFont="1" applyFill="1" applyBorder="1" applyAlignment="1">
      <alignment vertical="center"/>
    </xf>
    <xf numFmtId="3" fontId="0" fillId="0" borderId="2" xfId="0" applyNumberFormat="1" applyFill="1" applyBorder="1" applyAlignment="1">
      <alignment wrapText="1"/>
    </xf>
    <xf numFmtId="3" fontId="0" fillId="0" borderId="2" xfId="0" applyNumberFormat="1" applyFill="1" applyBorder="1"/>
    <xf numFmtId="0" fontId="0" fillId="0" borderId="2" xfId="0" applyFill="1" applyBorder="1"/>
    <xf numFmtId="0" fontId="0" fillId="0" borderId="2" xfId="0" applyFill="1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wrapText="1"/>
    </xf>
    <xf numFmtId="0" fontId="0" fillId="6" borderId="9" xfId="0" applyFont="1" applyFill="1" applyBorder="1" applyAlignment="1">
      <alignment vertical="center"/>
    </xf>
    <xf numFmtId="3" fontId="0" fillId="6" borderId="2" xfId="0" applyNumberFormat="1" applyFont="1" applyFill="1" applyBorder="1"/>
    <xf numFmtId="164" fontId="0" fillId="6" borderId="2" xfId="0" applyNumberFormat="1" applyFont="1" applyFill="1" applyBorder="1"/>
    <xf numFmtId="164" fontId="0" fillId="6" borderId="2" xfId="0" applyNumberFormat="1" applyFill="1" applyBorder="1"/>
    <xf numFmtId="164" fontId="0" fillId="6" borderId="10" xfId="0" applyNumberFormat="1" applyFill="1" applyBorder="1"/>
    <xf numFmtId="0" fontId="0" fillId="6" borderId="11" xfId="0" applyFont="1" applyFill="1" applyBorder="1" applyAlignment="1">
      <alignment vertical="center"/>
    </xf>
    <xf numFmtId="3" fontId="0" fillId="6" borderId="12" xfId="0" applyNumberFormat="1" applyFont="1" applyFill="1" applyBorder="1"/>
    <xf numFmtId="164" fontId="0" fillId="6" borderId="12" xfId="0" applyNumberFormat="1" applyFont="1" applyFill="1" applyBorder="1"/>
    <xf numFmtId="164" fontId="0" fillId="6" borderId="12" xfId="0" applyNumberFormat="1" applyFill="1" applyBorder="1"/>
    <xf numFmtId="164" fontId="0" fillId="6" borderId="13" xfId="0" applyNumberFormat="1" applyFill="1" applyBorder="1"/>
    <xf numFmtId="0" fontId="0" fillId="6" borderId="9" xfId="0" applyFill="1" applyBorder="1"/>
    <xf numFmtId="0" fontId="0" fillId="6" borderId="2" xfId="0" applyFont="1" applyFill="1" applyBorder="1" applyAlignment="1">
      <alignment horizontal="right" vertical="center"/>
    </xf>
    <xf numFmtId="164" fontId="0" fillId="6" borderId="2" xfId="0" applyNumberFormat="1" applyFont="1" applyFill="1" applyBorder="1" applyAlignment="1">
      <alignment horizontal="right" vertical="center"/>
    </xf>
    <xf numFmtId="3" fontId="0" fillId="6" borderId="2" xfId="0" applyNumberFormat="1" applyFont="1" applyFill="1" applyBorder="1" applyAlignment="1">
      <alignment horizontal="right" vertical="center"/>
    </xf>
    <xf numFmtId="3" fontId="0" fillId="6" borderId="2" xfId="0" applyNumberFormat="1" applyFill="1" applyBorder="1"/>
    <xf numFmtId="0" fontId="0" fillId="6" borderId="2" xfId="0" applyFill="1" applyBorder="1"/>
    <xf numFmtId="0" fontId="0" fillId="6" borderId="11" xfId="0" applyFill="1" applyBorder="1"/>
    <xf numFmtId="3" fontId="0" fillId="6" borderId="12" xfId="0" applyNumberFormat="1" applyFont="1" applyFill="1" applyBorder="1" applyAlignment="1">
      <alignment horizontal="right" vertical="center"/>
    </xf>
    <xf numFmtId="3" fontId="0" fillId="6" borderId="12" xfId="0" applyNumberFormat="1" applyFill="1" applyBorder="1"/>
    <xf numFmtId="0" fontId="0" fillId="6" borderId="2" xfId="0" applyFont="1" applyFill="1" applyBorder="1" applyAlignment="1">
      <alignment horizontal="center" vertical="center"/>
    </xf>
    <xf numFmtId="3" fontId="0" fillId="6" borderId="2" xfId="0" applyNumberFormat="1" applyFont="1" applyFill="1" applyBorder="1" applyAlignment="1">
      <alignment horizontal="center" vertical="center"/>
    </xf>
    <xf numFmtId="0" fontId="0" fillId="6" borderId="12" xfId="0" applyFont="1" applyFill="1" applyBorder="1" applyAlignment="1">
      <alignment horizontal="center" vertical="center"/>
    </xf>
    <xf numFmtId="3" fontId="0" fillId="6" borderId="1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 vertical="center"/>
    </xf>
    <xf numFmtId="164" fontId="0" fillId="6" borderId="2" xfId="0" applyNumberFormat="1" applyFont="1" applyFill="1" applyBorder="1" applyAlignment="1">
      <alignment vertical="center"/>
    </xf>
    <xf numFmtId="0" fontId="5" fillId="6" borderId="10" xfId="0" applyFont="1" applyFill="1" applyBorder="1" applyAlignment="1">
      <alignment horizontal="center" vertical="center"/>
    </xf>
    <xf numFmtId="3" fontId="5" fillId="6" borderId="2" xfId="0" applyNumberFormat="1" applyFont="1" applyFill="1" applyBorder="1" applyAlignment="1">
      <alignment horizontal="right" vertical="center"/>
    </xf>
    <xf numFmtId="0" fontId="0" fillId="6" borderId="2" xfId="0" applyFont="1" applyFill="1" applyBorder="1"/>
    <xf numFmtId="0" fontId="0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right" vertical="center"/>
    </xf>
    <xf numFmtId="164" fontId="0" fillId="6" borderId="12" xfId="0" applyNumberFormat="1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164" fontId="0" fillId="6" borderId="10" xfId="0" applyNumberFormat="1" applyFont="1" applyFill="1" applyBorder="1" applyAlignment="1">
      <alignment horizontal="right" vertical="center"/>
    </xf>
    <xf numFmtId="3" fontId="0" fillId="6" borderId="2" xfId="0" applyNumberFormat="1" applyFill="1" applyBorder="1" applyAlignment="1">
      <alignment wrapText="1"/>
    </xf>
    <xf numFmtId="0" fontId="0" fillId="6" borderId="2" xfId="0" applyFill="1" applyBorder="1" applyAlignment="1">
      <alignment wrapText="1"/>
    </xf>
    <xf numFmtId="3" fontId="0" fillId="6" borderId="12" xfId="0" applyNumberFormat="1" applyFill="1" applyBorder="1" applyAlignment="1">
      <alignment wrapText="1"/>
    </xf>
    <xf numFmtId="0" fontId="0" fillId="6" borderId="12" xfId="0" applyFill="1" applyBorder="1"/>
    <xf numFmtId="0" fontId="0" fillId="0" borderId="22" xfId="0" applyFont="1" applyBorder="1" applyAlignment="1">
      <alignment vertical="center"/>
    </xf>
    <xf numFmtId="0" fontId="0" fillId="6" borderId="22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right"/>
    </xf>
    <xf numFmtId="164" fontId="0" fillId="0" borderId="2" xfId="0" applyNumberFormat="1" applyFont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0" fontId="1" fillId="3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7" borderId="14" xfId="0" applyFill="1" applyBorder="1" applyAlignment="1">
      <alignment horizontal="center"/>
    </xf>
    <xf numFmtId="164" fontId="0" fillId="5" borderId="2" xfId="0" applyNumberFormat="1" applyFont="1" applyFill="1" applyBorder="1" applyAlignment="1">
      <alignment horizontal="right" vertical="center"/>
    </xf>
    <xf numFmtId="164" fontId="0" fillId="5" borderId="2" xfId="0" applyNumberFormat="1" applyFill="1" applyBorder="1"/>
    <xf numFmtId="164" fontId="1" fillId="8" borderId="10" xfId="0" applyNumberFormat="1" applyFont="1" applyFill="1" applyBorder="1"/>
    <xf numFmtId="164" fontId="0" fillId="5" borderId="12" xfId="0" applyNumberFormat="1" applyFont="1" applyFill="1" applyBorder="1" applyAlignment="1">
      <alignment horizontal="right" vertical="center"/>
    </xf>
    <xf numFmtId="164" fontId="0" fillId="5" borderId="12" xfId="0" applyNumberFormat="1" applyFill="1" applyBorder="1"/>
    <xf numFmtId="164" fontId="1" fillId="8" borderId="13" xfId="0" applyNumberFormat="1" applyFont="1" applyFill="1" applyBorder="1"/>
    <xf numFmtId="2" fontId="10" fillId="5" borderId="21" xfId="0" applyNumberFormat="1" applyFont="1" applyFill="1" applyBorder="1" applyAlignment="1">
      <alignment horizontal="center" vertical="center"/>
    </xf>
    <xf numFmtId="2" fontId="10" fillId="5" borderId="1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1" fontId="1" fillId="5" borderId="13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wrapText="1"/>
    </xf>
    <xf numFmtId="3" fontId="1" fillId="5" borderId="1" xfId="0" applyNumberFormat="1" applyFont="1" applyFill="1" applyBorder="1"/>
    <xf numFmtId="0" fontId="1" fillId="5" borderId="1" xfId="0" applyFont="1" applyFill="1" applyBorder="1"/>
    <xf numFmtId="10" fontId="1" fillId="5" borderId="1" xfId="0" applyNumberFormat="1" applyFont="1" applyFill="1" applyBorder="1"/>
    <xf numFmtId="164" fontId="1" fillId="5" borderId="1" xfId="0" applyNumberFormat="1" applyFont="1" applyFill="1" applyBorder="1"/>
    <xf numFmtId="164" fontId="0" fillId="0" borderId="2" xfId="0" applyNumberFormat="1" applyFill="1" applyBorder="1"/>
    <xf numFmtId="164" fontId="1" fillId="5" borderId="20" xfId="0" applyNumberFormat="1" applyFont="1" applyFill="1" applyBorder="1"/>
    <xf numFmtId="164" fontId="0" fillId="0" borderId="10" xfId="0" applyNumberFormat="1" applyFill="1" applyBorder="1"/>
    <xf numFmtId="164" fontId="0" fillId="0" borderId="12" xfId="0" applyNumberFormat="1" applyFill="1" applyBorder="1"/>
    <xf numFmtId="164" fontId="8" fillId="9" borderId="10" xfId="0" applyNumberFormat="1" applyFont="1" applyFill="1" applyBorder="1"/>
    <xf numFmtId="164" fontId="8" fillId="9" borderId="13" xfId="0" applyNumberFormat="1" applyFont="1" applyFill="1" applyBorder="1"/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165" fontId="1" fillId="5" borderId="10" xfId="0" applyNumberFormat="1" applyFont="1" applyFill="1" applyBorder="1"/>
    <xf numFmtId="165" fontId="0" fillId="0" borderId="10" xfId="0" applyNumberFormat="1" applyBorder="1"/>
    <xf numFmtId="165" fontId="0" fillId="6" borderId="10" xfId="0" applyNumberFormat="1" applyFill="1" applyBorder="1"/>
    <xf numFmtId="165" fontId="0" fillId="6" borderId="13" xfId="0" applyNumberFormat="1" applyFill="1" applyBorder="1"/>
    <xf numFmtId="0" fontId="11" fillId="0" borderId="0" xfId="0" applyFont="1"/>
    <xf numFmtId="0" fontId="1" fillId="7" borderId="5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7" borderId="5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1" applyFont="1"/>
    <xf numFmtId="0" fontId="2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actfinder.census.gov/faces/nav/jsf/pages/community_facts.xhtml" TargetMode="External"/><Relationship Id="rId3" Type="http://schemas.openxmlformats.org/officeDocument/2006/relationships/hyperlink" Target="https://www.census.gov/history/www/through_the_decades/overview/1960.html" TargetMode="External"/><Relationship Id="rId7" Type="http://schemas.openxmlformats.org/officeDocument/2006/relationships/hyperlink" Target="http://www.census.gov/main/www/cen2000.html" TargetMode="External"/><Relationship Id="rId2" Type="http://schemas.openxmlformats.org/officeDocument/2006/relationships/hyperlink" Target="https://www.census.gov/history/www/through_the_decades/overview/1950.html" TargetMode="External"/><Relationship Id="rId1" Type="http://schemas.openxmlformats.org/officeDocument/2006/relationships/hyperlink" Target="https://www.census.gov/history/www/genealogy/decennial_census_records/census_records_2.html" TargetMode="External"/><Relationship Id="rId6" Type="http://schemas.openxmlformats.org/officeDocument/2006/relationships/hyperlink" Target="http://www.census.gov/main/www/cen1990.html" TargetMode="External"/><Relationship Id="rId5" Type="http://schemas.openxmlformats.org/officeDocument/2006/relationships/hyperlink" Target="https://www.census.gov/history/www/through_the_decades/overview/1980.html" TargetMode="External"/><Relationship Id="rId4" Type="http://schemas.openxmlformats.org/officeDocument/2006/relationships/hyperlink" Target="https://www.census.gov/history/www/through_the_decades/overview/1970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nsus.gov/main/www/cen2000.html" TargetMode="External"/><Relationship Id="rId1" Type="http://schemas.openxmlformats.org/officeDocument/2006/relationships/hyperlink" Target="http://factfinder.census.gov/faces/tableservices/jsf/pages/productview.xhtml?src=C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actfinder.census.gov/faces/tableservices/jsf/pages/productview.xhtml?src=C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ensus.gov/2010census/popmap/ipmtext.php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A2" sqref="A2:N2"/>
    </sheetView>
  </sheetViews>
  <sheetFormatPr defaultRowHeight="15" x14ac:dyDescent="0.25"/>
  <cols>
    <col min="1" max="1" width="22" customWidth="1"/>
  </cols>
  <sheetData>
    <row r="1" spans="1:14" x14ac:dyDescent="0.25">
      <c r="A1" s="166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4" x14ac:dyDescent="0.25">
      <c r="A2" s="166" t="s">
        <v>1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</row>
    <row r="3" spans="1:14" ht="15.75" thickBot="1" x14ac:dyDescent="0.3">
      <c r="A3" s="1"/>
      <c r="B3" s="1"/>
      <c r="C3" s="1"/>
      <c r="D3" s="28"/>
      <c r="E3" s="1"/>
      <c r="F3" s="1"/>
      <c r="G3" s="29"/>
      <c r="H3" s="1"/>
      <c r="I3" s="1"/>
      <c r="J3" s="29"/>
      <c r="K3" s="1"/>
      <c r="L3" s="1"/>
      <c r="M3" s="1"/>
    </row>
    <row r="4" spans="1:14" x14ac:dyDescent="0.25">
      <c r="A4" s="130"/>
      <c r="B4" s="165" t="s">
        <v>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7"/>
      <c r="N4" s="168"/>
    </row>
    <row r="5" spans="1:14" ht="60" x14ac:dyDescent="0.25">
      <c r="A5" s="126" t="s">
        <v>3</v>
      </c>
      <c r="B5" s="127">
        <v>1940</v>
      </c>
      <c r="C5" s="127">
        <v>1950</v>
      </c>
      <c r="D5" s="128" t="s">
        <v>123</v>
      </c>
      <c r="E5" s="127">
        <v>1960</v>
      </c>
      <c r="F5" s="127">
        <v>1970</v>
      </c>
      <c r="G5" s="128" t="s">
        <v>124</v>
      </c>
      <c r="H5" s="127">
        <v>1980</v>
      </c>
      <c r="I5" s="127">
        <v>1990</v>
      </c>
      <c r="J5" s="128" t="s">
        <v>125</v>
      </c>
      <c r="K5" s="127">
        <v>2000</v>
      </c>
      <c r="L5" s="127">
        <v>2010</v>
      </c>
      <c r="M5" s="128" t="s">
        <v>4</v>
      </c>
      <c r="N5" s="129" t="s">
        <v>126</v>
      </c>
    </row>
    <row r="6" spans="1:14" x14ac:dyDescent="0.25">
      <c r="A6" s="46" t="s">
        <v>5</v>
      </c>
      <c r="B6" s="45">
        <v>177410</v>
      </c>
      <c r="C6" s="45">
        <v>197784</v>
      </c>
      <c r="D6" s="56">
        <f>(C6-B6)/B6</f>
        <v>0.11484132799729441</v>
      </c>
      <c r="E6" s="45">
        <v>220255</v>
      </c>
      <c r="F6" s="45">
        <v>223713</v>
      </c>
      <c r="G6" s="56">
        <f>(F6-E6)/E6</f>
        <v>1.5699984109327825E-2</v>
      </c>
      <c r="H6" s="45">
        <v>232317</v>
      </c>
      <c r="I6" s="45">
        <v>237813</v>
      </c>
      <c r="J6" s="56">
        <f>(I6-H6)/H6</f>
        <v>2.3657330285773319E-2</v>
      </c>
      <c r="K6" s="45">
        <v>251798</v>
      </c>
      <c r="L6" s="41">
        <v>268100</v>
      </c>
      <c r="M6" s="56">
        <f>(L6-K6)/K6</f>
        <v>6.4742372854430935E-2</v>
      </c>
      <c r="N6" s="133">
        <f>(L6-B6)/B6</f>
        <v>0.51118877177160249</v>
      </c>
    </row>
    <row r="7" spans="1:14" x14ac:dyDescent="0.25">
      <c r="A7" s="47" t="s">
        <v>6</v>
      </c>
      <c r="B7" s="48">
        <v>426</v>
      </c>
      <c r="C7" s="48">
        <v>386</v>
      </c>
      <c r="D7" s="131">
        <f>(C7-B7)/B7</f>
        <v>-9.3896713615023469E-2</v>
      </c>
      <c r="E7" s="48">
        <v>434</v>
      </c>
      <c r="F7" s="48">
        <v>443</v>
      </c>
      <c r="G7" s="131">
        <f>(F7-E7)/E7</f>
        <v>2.0737327188940093E-2</v>
      </c>
      <c r="H7" s="48">
        <v>447</v>
      </c>
      <c r="I7" s="48">
        <v>376</v>
      </c>
      <c r="J7" s="131">
        <f>(I7-H7)/H7</f>
        <v>-0.15883668903803133</v>
      </c>
      <c r="K7" s="48">
        <v>354</v>
      </c>
      <c r="L7" s="49">
        <v>368</v>
      </c>
      <c r="M7" s="132">
        <f>(L7-K7)/K7</f>
        <v>3.954802259887006E-2</v>
      </c>
      <c r="N7" s="133">
        <f t="shared" ref="N7:N46" si="0">(L7-B7)/B7</f>
        <v>-0.13615023474178403</v>
      </c>
    </row>
    <row r="8" spans="1:14" x14ac:dyDescent="0.25">
      <c r="A8" s="86" t="s">
        <v>25</v>
      </c>
      <c r="B8" s="87">
        <v>929</v>
      </c>
      <c r="C8" s="87">
        <v>966</v>
      </c>
      <c r="D8" s="131">
        <f t="shared" ref="D8:D46" si="1">(C8-B8)/B8</f>
        <v>3.9827771797631861E-2</v>
      </c>
      <c r="E8" s="89">
        <v>1353</v>
      </c>
      <c r="F8" s="89">
        <v>1124</v>
      </c>
      <c r="G8" s="131">
        <f t="shared" ref="G8:G46" si="2">(F8-E8)/E8</f>
        <v>-0.16925351071692535</v>
      </c>
      <c r="H8" s="89">
        <v>2471</v>
      </c>
      <c r="I8" s="89">
        <v>2832</v>
      </c>
      <c r="J8" s="131">
        <f t="shared" ref="J8:J46" si="3">(I8-H8)/H8</f>
        <v>0.14609469850263052</v>
      </c>
      <c r="K8" s="89">
        <v>2847</v>
      </c>
      <c r="L8" s="90">
        <v>2997</v>
      </c>
      <c r="M8" s="132">
        <f t="shared" ref="M8:M46" si="4">(L8-K8)/K8</f>
        <v>5.2687038988408853E-2</v>
      </c>
      <c r="N8" s="133">
        <f t="shared" si="0"/>
        <v>2.2260495156081808</v>
      </c>
    </row>
    <row r="9" spans="1:14" x14ac:dyDescent="0.25">
      <c r="A9" s="47" t="s">
        <v>32</v>
      </c>
      <c r="B9" s="48">
        <v>620</v>
      </c>
      <c r="C9" s="48">
        <v>667</v>
      </c>
      <c r="D9" s="131">
        <f t="shared" si="1"/>
        <v>7.5806451612903225E-2</v>
      </c>
      <c r="E9" s="48">
        <v>638</v>
      </c>
      <c r="F9" s="48">
        <v>998</v>
      </c>
      <c r="G9" s="131">
        <f t="shared" si="2"/>
        <v>0.56426332288401249</v>
      </c>
      <c r="H9" s="48">
        <v>901</v>
      </c>
      <c r="I9" s="48">
        <v>845</v>
      </c>
      <c r="J9" s="131">
        <f t="shared" si="3"/>
        <v>-6.2153163152053277E-2</v>
      </c>
      <c r="K9" s="48">
        <v>773</v>
      </c>
      <c r="L9" s="52">
        <v>791</v>
      </c>
      <c r="M9" s="132">
        <f t="shared" si="4"/>
        <v>2.3285899094437259E-2</v>
      </c>
      <c r="N9" s="133">
        <f t="shared" si="0"/>
        <v>0.27580645161290324</v>
      </c>
    </row>
    <row r="10" spans="1:14" x14ac:dyDescent="0.25">
      <c r="A10" s="86" t="s">
        <v>26</v>
      </c>
      <c r="B10" s="89">
        <v>8653</v>
      </c>
      <c r="C10" s="89">
        <v>9993</v>
      </c>
      <c r="D10" s="131">
        <f t="shared" si="1"/>
        <v>0.15485958627065757</v>
      </c>
      <c r="E10" s="89">
        <v>12388</v>
      </c>
      <c r="F10" s="89">
        <v>15452</v>
      </c>
      <c r="G10" s="131">
        <f t="shared" si="2"/>
        <v>0.24733613174039393</v>
      </c>
      <c r="H10" s="89">
        <v>18115</v>
      </c>
      <c r="I10" s="89">
        <v>18408</v>
      </c>
      <c r="J10" s="131">
        <f t="shared" si="3"/>
        <v>1.6174441070935689E-2</v>
      </c>
      <c r="K10" s="89">
        <v>21273</v>
      </c>
      <c r="L10" s="90">
        <v>24679</v>
      </c>
      <c r="M10" s="132">
        <f t="shared" si="4"/>
        <v>0.16010905843087481</v>
      </c>
      <c r="N10" s="133">
        <f t="shared" si="0"/>
        <v>1.8520744250548942</v>
      </c>
    </row>
    <row r="11" spans="1:14" x14ac:dyDescent="0.25">
      <c r="A11" s="47" t="s">
        <v>27</v>
      </c>
      <c r="B11" s="51">
        <v>1213</v>
      </c>
      <c r="C11" s="51">
        <v>1557</v>
      </c>
      <c r="D11" s="131">
        <f t="shared" si="1"/>
        <v>0.28359439406430337</v>
      </c>
      <c r="E11" s="51">
        <v>1535</v>
      </c>
      <c r="F11" s="51">
        <v>2938</v>
      </c>
      <c r="G11" s="131">
        <f t="shared" si="2"/>
        <v>0.91400651465798044</v>
      </c>
      <c r="H11" s="51">
        <v>3574</v>
      </c>
      <c r="I11" s="51">
        <v>4569</v>
      </c>
      <c r="J11" s="131">
        <f t="shared" si="3"/>
        <v>0.27839955232232794</v>
      </c>
      <c r="K11" s="51">
        <v>5322</v>
      </c>
      <c r="L11" s="52">
        <v>5718</v>
      </c>
      <c r="M11" s="132">
        <f t="shared" si="4"/>
        <v>7.4408117249154457E-2</v>
      </c>
      <c r="N11" s="133">
        <f t="shared" si="0"/>
        <v>3.7139323990107171</v>
      </c>
    </row>
    <row r="12" spans="1:14" x14ac:dyDescent="0.25">
      <c r="A12" s="86" t="s">
        <v>7</v>
      </c>
      <c r="B12" s="89">
        <v>1410</v>
      </c>
      <c r="C12" s="89">
        <v>1506</v>
      </c>
      <c r="D12" s="131">
        <f t="shared" si="1"/>
        <v>6.8085106382978725E-2</v>
      </c>
      <c r="E12" s="89">
        <v>1455</v>
      </c>
      <c r="F12" s="89">
        <v>1629</v>
      </c>
      <c r="G12" s="131">
        <f t="shared" si="2"/>
        <v>0.11958762886597939</v>
      </c>
      <c r="H12" s="89">
        <v>1531</v>
      </c>
      <c r="I12" s="89">
        <v>1467</v>
      </c>
      <c r="J12" s="131">
        <f t="shared" si="3"/>
        <v>-4.1802743305029394E-2</v>
      </c>
      <c r="K12" s="89">
        <v>1344</v>
      </c>
      <c r="L12" s="90">
        <v>1510</v>
      </c>
      <c r="M12" s="132">
        <f t="shared" si="4"/>
        <v>0.12351190476190477</v>
      </c>
      <c r="N12" s="133">
        <f t="shared" si="0"/>
        <v>7.0921985815602842E-2</v>
      </c>
    </row>
    <row r="13" spans="1:14" x14ac:dyDescent="0.25">
      <c r="A13" s="47" t="s">
        <v>8</v>
      </c>
      <c r="B13" s="48">
        <v>692</v>
      </c>
      <c r="C13" s="48">
        <v>653</v>
      </c>
      <c r="D13" s="131">
        <f t="shared" si="1"/>
        <v>-5.6358381502890173E-2</v>
      </c>
      <c r="E13" s="48">
        <v>704</v>
      </c>
      <c r="F13" s="48">
        <v>675</v>
      </c>
      <c r="G13" s="131">
        <f t="shared" si="2"/>
        <v>-4.1193181818181816E-2</v>
      </c>
      <c r="H13" s="48">
        <v>678</v>
      </c>
      <c r="I13" s="48">
        <v>696</v>
      </c>
      <c r="J13" s="131">
        <f t="shared" si="3"/>
        <v>2.6548672566371681E-2</v>
      </c>
      <c r="K13" s="48">
        <v>676</v>
      </c>
      <c r="L13" s="49">
        <v>765</v>
      </c>
      <c r="M13" s="132">
        <f t="shared" si="4"/>
        <v>0.13165680473372782</v>
      </c>
      <c r="N13" s="133">
        <f t="shared" si="0"/>
        <v>0.10549132947976879</v>
      </c>
    </row>
    <row r="14" spans="1:14" x14ac:dyDescent="0.25">
      <c r="A14" s="86" t="s">
        <v>9</v>
      </c>
      <c r="B14" s="87">
        <v>813</v>
      </c>
      <c r="C14" s="87">
        <v>822</v>
      </c>
      <c r="D14" s="131">
        <f t="shared" si="1"/>
        <v>1.107011070110701E-2</v>
      </c>
      <c r="E14" s="87">
        <v>824</v>
      </c>
      <c r="F14" s="87">
        <v>907</v>
      </c>
      <c r="G14" s="131">
        <f t="shared" si="2"/>
        <v>0.10072815533980582</v>
      </c>
      <c r="H14" s="87">
        <v>909</v>
      </c>
      <c r="I14" s="87">
        <v>911</v>
      </c>
      <c r="J14" s="131">
        <f t="shared" si="3"/>
        <v>2.2002200220022001E-3</v>
      </c>
      <c r="K14" s="87">
        <v>875</v>
      </c>
      <c r="L14" s="87">
        <v>841</v>
      </c>
      <c r="M14" s="132">
        <f t="shared" si="4"/>
        <v>-3.8857142857142854E-2</v>
      </c>
      <c r="N14" s="133">
        <f t="shared" si="0"/>
        <v>3.4440344403444033E-2</v>
      </c>
    </row>
    <row r="15" spans="1:14" x14ac:dyDescent="0.25">
      <c r="A15" s="47" t="s">
        <v>10</v>
      </c>
      <c r="B15" s="51">
        <v>1276</v>
      </c>
      <c r="C15" s="51">
        <v>1424</v>
      </c>
      <c r="D15" s="131">
        <f t="shared" si="1"/>
        <v>0.11598746081504702</v>
      </c>
      <c r="E15" s="51">
        <v>1747</v>
      </c>
      <c r="F15" s="51">
        <v>2038</v>
      </c>
      <c r="G15" s="131">
        <f t="shared" si="2"/>
        <v>0.16657126502575845</v>
      </c>
      <c r="H15" s="51">
        <v>2943</v>
      </c>
      <c r="I15" s="51">
        <v>3449</v>
      </c>
      <c r="J15" s="131">
        <f t="shared" si="3"/>
        <v>0.17193340129119947</v>
      </c>
      <c r="K15" s="51">
        <v>3329</v>
      </c>
      <c r="L15" s="52">
        <v>3483</v>
      </c>
      <c r="M15" s="132">
        <f t="shared" si="4"/>
        <v>4.6260138179633523E-2</v>
      </c>
      <c r="N15" s="133">
        <f t="shared" si="0"/>
        <v>1.7296238244514106</v>
      </c>
    </row>
    <row r="16" spans="1:14" x14ac:dyDescent="0.25">
      <c r="A16" s="86" t="s">
        <v>45</v>
      </c>
      <c r="B16" s="89">
        <v>83893</v>
      </c>
      <c r="C16" s="89">
        <v>89544</v>
      </c>
      <c r="D16" s="131">
        <f t="shared" si="1"/>
        <v>6.735961284016545E-2</v>
      </c>
      <c r="E16" s="89">
        <v>79697</v>
      </c>
      <c r="F16" s="89">
        <v>68061</v>
      </c>
      <c r="G16" s="131">
        <f t="shared" si="2"/>
        <v>-0.14600298631065159</v>
      </c>
      <c r="H16" s="89">
        <v>53264</v>
      </c>
      <c r="I16" s="89">
        <v>52376</v>
      </c>
      <c r="J16" s="131">
        <f t="shared" si="3"/>
        <v>-1.6671673175127667E-2</v>
      </c>
      <c r="K16" s="89">
        <v>48950</v>
      </c>
      <c r="L16" s="90">
        <v>49528</v>
      </c>
      <c r="M16" s="132">
        <f t="shared" si="4"/>
        <v>1.180796731358529E-2</v>
      </c>
      <c r="N16" s="133">
        <f t="shared" si="0"/>
        <v>-0.40962893209206969</v>
      </c>
    </row>
    <row r="17" spans="1:14" x14ac:dyDescent="0.25">
      <c r="A17" s="47" t="s">
        <v>33</v>
      </c>
      <c r="B17" s="51">
        <v>2371</v>
      </c>
      <c r="C17" s="51">
        <v>2799</v>
      </c>
      <c r="D17" s="131">
        <f t="shared" si="1"/>
        <v>0.18051455082243778</v>
      </c>
      <c r="E17" s="51">
        <v>2999</v>
      </c>
      <c r="F17" s="51">
        <v>2947</v>
      </c>
      <c r="G17" s="131">
        <f t="shared" si="2"/>
        <v>-1.7339113037679228E-2</v>
      </c>
      <c r="H17" s="51">
        <v>2959</v>
      </c>
      <c r="I17" s="51">
        <v>2668</v>
      </c>
      <c r="J17" s="131">
        <f t="shared" si="3"/>
        <v>-9.8344035147009123E-2</v>
      </c>
      <c r="K17" s="51">
        <v>2720</v>
      </c>
      <c r="L17" s="52">
        <v>2399</v>
      </c>
      <c r="M17" s="132">
        <f t="shared" si="4"/>
        <v>-0.11801470588235294</v>
      </c>
      <c r="N17" s="133">
        <f t="shared" si="0"/>
        <v>1.1809363137916491E-2</v>
      </c>
    </row>
    <row r="18" spans="1:14" x14ac:dyDescent="0.25">
      <c r="A18" s="86" t="s">
        <v>28</v>
      </c>
      <c r="B18" s="89">
        <v>3264</v>
      </c>
      <c r="C18" s="89">
        <v>3789</v>
      </c>
      <c r="D18" s="131">
        <f t="shared" si="1"/>
        <v>0.16084558823529413</v>
      </c>
      <c r="E18" s="89">
        <v>4474</v>
      </c>
      <c r="F18" s="89">
        <v>4723</v>
      </c>
      <c r="G18" s="131">
        <f t="shared" si="2"/>
        <v>5.5654894948591861E-2</v>
      </c>
      <c r="H18" s="89">
        <v>4267</v>
      </c>
      <c r="I18" s="89">
        <v>3981</v>
      </c>
      <c r="J18" s="131">
        <f t="shared" si="3"/>
        <v>-6.7026013592688075E-2</v>
      </c>
      <c r="K18" s="89">
        <v>4360</v>
      </c>
      <c r="L18" s="90">
        <v>4538</v>
      </c>
      <c r="M18" s="132">
        <f t="shared" si="4"/>
        <v>4.0825688073394498E-2</v>
      </c>
      <c r="N18" s="133">
        <f t="shared" si="0"/>
        <v>0.39031862745098039</v>
      </c>
    </row>
    <row r="19" spans="1:14" x14ac:dyDescent="0.25">
      <c r="A19" s="47" t="s">
        <v>11</v>
      </c>
      <c r="B19" s="48">
        <v>883</v>
      </c>
      <c r="C19" s="48">
        <v>998</v>
      </c>
      <c r="D19" s="131">
        <f t="shared" si="1"/>
        <v>0.13023782559456398</v>
      </c>
      <c r="E19" s="51">
        <v>1016</v>
      </c>
      <c r="F19" s="51">
        <v>1156</v>
      </c>
      <c r="G19" s="131">
        <f t="shared" si="2"/>
        <v>0.13779527559055119</v>
      </c>
      <c r="H19" s="51">
        <v>1568</v>
      </c>
      <c r="I19" s="51">
        <v>1797</v>
      </c>
      <c r="J19" s="131">
        <f t="shared" si="3"/>
        <v>0.14604591836734693</v>
      </c>
      <c r="K19" s="51">
        <v>1728</v>
      </c>
      <c r="L19" s="52">
        <v>1941</v>
      </c>
      <c r="M19" s="132">
        <f t="shared" si="4"/>
        <v>0.1232638888888889</v>
      </c>
      <c r="N19" s="133">
        <f t="shared" si="0"/>
        <v>1.1981879954699888</v>
      </c>
    </row>
    <row r="20" spans="1:14" x14ac:dyDescent="0.25">
      <c r="A20" s="86" t="s">
        <v>12</v>
      </c>
      <c r="B20" s="87">
        <v>134</v>
      </c>
      <c r="C20" s="87">
        <v>150</v>
      </c>
      <c r="D20" s="131">
        <f t="shared" si="1"/>
        <v>0.11940298507462686</v>
      </c>
      <c r="E20" s="87">
        <v>178</v>
      </c>
      <c r="F20" s="87">
        <v>164</v>
      </c>
      <c r="G20" s="131">
        <f t="shared" si="2"/>
        <v>-7.8651685393258425E-2</v>
      </c>
      <c r="H20" s="87">
        <v>340</v>
      </c>
      <c r="I20" s="87">
        <v>385</v>
      </c>
      <c r="J20" s="131">
        <f t="shared" si="3"/>
        <v>0.13235294117647059</v>
      </c>
      <c r="K20" s="87">
        <v>327</v>
      </c>
      <c r="L20" s="90">
        <v>362</v>
      </c>
      <c r="M20" s="132">
        <f t="shared" si="4"/>
        <v>0.10703363914373089</v>
      </c>
      <c r="N20" s="133">
        <f t="shared" si="0"/>
        <v>1.7014925373134329</v>
      </c>
    </row>
    <row r="21" spans="1:14" x14ac:dyDescent="0.25">
      <c r="A21" s="47" t="s">
        <v>29</v>
      </c>
      <c r="B21" s="51">
        <v>1307</v>
      </c>
      <c r="C21" s="51">
        <v>1595</v>
      </c>
      <c r="D21" s="131">
        <f t="shared" si="1"/>
        <v>0.22035195103289976</v>
      </c>
      <c r="E21" s="51">
        <v>3053</v>
      </c>
      <c r="F21" s="51">
        <v>3453</v>
      </c>
      <c r="G21" s="131">
        <f t="shared" si="2"/>
        <v>0.13101867016049787</v>
      </c>
      <c r="H21" s="51">
        <v>5138</v>
      </c>
      <c r="I21" s="51">
        <v>4926</v>
      </c>
      <c r="J21" s="131">
        <f t="shared" si="3"/>
        <v>-4.1261191124951344E-2</v>
      </c>
      <c r="K21" s="51">
        <v>5224</v>
      </c>
      <c r="L21" s="52">
        <v>5235</v>
      </c>
      <c r="M21" s="132">
        <f t="shared" si="4"/>
        <v>2.1056661562021441E-3</v>
      </c>
      <c r="N21" s="133">
        <f t="shared" si="0"/>
        <v>3.0053557765876051</v>
      </c>
    </row>
    <row r="22" spans="1:14" x14ac:dyDescent="0.25">
      <c r="A22" s="86" t="s">
        <v>34</v>
      </c>
      <c r="B22" s="89">
        <v>4157</v>
      </c>
      <c r="C22" s="89">
        <v>6546</v>
      </c>
      <c r="D22" s="131">
        <f t="shared" si="1"/>
        <v>0.57469328842915568</v>
      </c>
      <c r="E22" s="89">
        <v>17618</v>
      </c>
      <c r="F22" s="89">
        <v>26517</v>
      </c>
      <c r="G22" s="131">
        <f t="shared" si="2"/>
        <v>0.50510841185151545</v>
      </c>
      <c r="H22" s="89">
        <v>34830</v>
      </c>
      <c r="I22" s="89">
        <v>39162</v>
      </c>
      <c r="J22" s="131">
        <f t="shared" si="3"/>
        <v>0.1243755383290267</v>
      </c>
      <c r="K22" s="89">
        <v>44424</v>
      </c>
      <c r="L22" s="90">
        <v>47360</v>
      </c>
      <c r="M22" s="132">
        <f t="shared" si="4"/>
        <v>6.6090401584728981E-2</v>
      </c>
      <c r="N22" s="133">
        <f t="shared" si="0"/>
        <v>10.392831368775559</v>
      </c>
    </row>
    <row r="23" spans="1:14" x14ac:dyDescent="0.25">
      <c r="A23" s="47" t="s">
        <v>35</v>
      </c>
      <c r="B23" s="51">
        <v>1184</v>
      </c>
      <c r="C23" s="51">
        <v>3557</v>
      </c>
      <c r="D23" s="131">
        <f t="shared" si="1"/>
        <v>2.0042229729729728</v>
      </c>
      <c r="E23" s="51">
        <v>4508</v>
      </c>
      <c r="F23" s="51">
        <v>5267</v>
      </c>
      <c r="G23" s="131">
        <f t="shared" si="2"/>
        <v>0.1683673469387755</v>
      </c>
      <c r="H23" s="51">
        <v>6772</v>
      </c>
      <c r="I23" s="51">
        <v>7072</v>
      </c>
      <c r="J23" s="131">
        <f t="shared" si="3"/>
        <v>4.4300059066745424E-2</v>
      </c>
      <c r="K23" s="51">
        <v>8149</v>
      </c>
      <c r="L23" s="52">
        <v>8268</v>
      </c>
      <c r="M23" s="132">
        <f t="shared" si="4"/>
        <v>1.4603018775309853E-2</v>
      </c>
      <c r="N23" s="133">
        <f t="shared" si="0"/>
        <v>5.9831081081081079</v>
      </c>
    </row>
    <row r="24" spans="1:14" x14ac:dyDescent="0.25">
      <c r="A24" s="86" t="s">
        <v>13</v>
      </c>
      <c r="B24" s="89">
        <v>3048</v>
      </c>
      <c r="C24" s="89">
        <v>2735</v>
      </c>
      <c r="D24" s="131">
        <f t="shared" si="1"/>
        <v>-0.10269028871391075</v>
      </c>
      <c r="E24" s="89">
        <v>2527</v>
      </c>
      <c r="F24" s="89">
        <v>2506</v>
      </c>
      <c r="G24" s="131">
        <f t="shared" si="2"/>
        <v>-8.3102493074792248E-3</v>
      </c>
      <c r="H24" s="89">
        <v>2181</v>
      </c>
      <c r="I24" s="89">
        <v>1986</v>
      </c>
      <c r="J24" s="131">
        <f t="shared" si="3"/>
        <v>-8.940852819807428E-2</v>
      </c>
      <c r="K24" s="89">
        <v>1937</v>
      </c>
      <c r="L24" s="90">
        <v>1779</v>
      </c>
      <c r="M24" s="132">
        <f t="shared" si="4"/>
        <v>-8.1569437274135265E-2</v>
      </c>
      <c r="N24" s="133">
        <f t="shared" si="0"/>
        <v>-0.41633858267716534</v>
      </c>
    </row>
    <row r="25" spans="1:14" x14ac:dyDescent="0.25">
      <c r="A25" s="47" t="s">
        <v>14</v>
      </c>
      <c r="B25" s="51">
        <v>1060</v>
      </c>
      <c r="C25" s="51">
        <v>1000</v>
      </c>
      <c r="D25" s="131">
        <f t="shared" si="1"/>
        <v>-5.6603773584905662E-2</v>
      </c>
      <c r="E25" s="48">
        <v>975</v>
      </c>
      <c r="F25" s="48">
        <v>997</v>
      </c>
      <c r="G25" s="131">
        <f t="shared" si="2"/>
        <v>2.2564102564102566E-2</v>
      </c>
      <c r="H25" s="51">
        <v>1138</v>
      </c>
      <c r="I25" s="51">
        <v>1238</v>
      </c>
      <c r="J25" s="131">
        <f t="shared" si="3"/>
        <v>8.7873462214411252E-2</v>
      </c>
      <c r="K25" s="51">
        <v>1095</v>
      </c>
      <c r="L25" s="52">
        <v>1618</v>
      </c>
      <c r="M25" s="132">
        <f t="shared" si="4"/>
        <v>0.47762557077625573</v>
      </c>
      <c r="N25" s="133">
        <f t="shared" si="0"/>
        <v>0.52641509433962264</v>
      </c>
    </row>
    <row r="26" spans="1:14" x14ac:dyDescent="0.25">
      <c r="A26" s="86" t="s">
        <v>36</v>
      </c>
      <c r="B26" s="89">
        <v>1683</v>
      </c>
      <c r="C26" s="89">
        <v>2155</v>
      </c>
      <c r="D26" s="131">
        <f t="shared" si="1"/>
        <v>0.28045157456922165</v>
      </c>
      <c r="E26" s="89">
        <v>3124</v>
      </c>
      <c r="F26" s="89">
        <v>3362</v>
      </c>
      <c r="G26" s="131">
        <f t="shared" si="2"/>
        <v>7.6184379001280403E-2</v>
      </c>
      <c r="H26" s="89">
        <v>4745</v>
      </c>
      <c r="I26" s="89">
        <v>5129</v>
      </c>
      <c r="J26" s="131">
        <f t="shared" si="3"/>
        <v>8.092729188619599E-2</v>
      </c>
      <c r="K26" s="89">
        <v>4823</v>
      </c>
      <c r="L26" s="90">
        <v>4976</v>
      </c>
      <c r="M26" s="132">
        <f t="shared" si="4"/>
        <v>3.1722993987144933E-2</v>
      </c>
      <c r="N26" s="133">
        <f t="shared" si="0"/>
        <v>1.9566250742721332</v>
      </c>
    </row>
    <row r="27" spans="1:14" x14ac:dyDescent="0.25">
      <c r="A27" s="47" t="s">
        <v>37</v>
      </c>
      <c r="B27" s="51">
        <v>7046</v>
      </c>
      <c r="C27" s="51">
        <v>9184</v>
      </c>
      <c r="D27" s="131">
        <f t="shared" si="1"/>
        <v>0.30343457280726654</v>
      </c>
      <c r="E27" s="51">
        <v>11182</v>
      </c>
      <c r="F27" s="51">
        <v>9080</v>
      </c>
      <c r="G27" s="131">
        <f t="shared" si="2"/>
        <v>-0.1879806832409229</v>
      </c>
      <c r="H27" s="51">
        <v>10122</v>
      </c>
      <c r="I27" s="51">
        <v>9254</v>
      </c>
      <c r="J27" s="131">
        <f t="shared" si="3"/>
        <v>-8.5753803596127248E-2</v>
      </c>
      <c r="K27" s="51">
        <v>9242</v>
      </c>
      <c r="L27" s="52">
        <v>8901</v>
      </c>
      <c r="M27" s="132">
        <f t="shared" si="4"/>
        <v>-3.6896775589699199E-2</v>
      </c>
      <c r="N27" s="133">
        <f t="shared" si="0"/>
        <v>0.26326994039171159</v>
      </c>
    </row>
    <row r="28" spans="1:14" x14ac:dyDescent="0.25">
      <c r="A28" s="86" t="s">
        <v>15</v>
      </c>
      <c r="B28" s="87">
        <v>486</v>
      </c>
      <c r="C28" s="87">
        <v>488</v>
      </c>
      <c r="D28" s="131">
        <f t="shared" si="1"/>
        <v>4.11522633744856E-3</v>
      </c>
      <c r="E28" s="87">
        <v>501</v>
      </c>
      <c r="F28" s="87">
        <v>475</v>
      </c>
      <c r="G28" s="131">
        <f t="shared" si="2"/>
        <v>-5.1896207584830337E-2</v>
      </c>
      <c r="H28" s="87">
        <v>553</v>
      </c>
      <c r="I28" s="87">
        <v>676</v>
      </c>
      <c r="J28" s="131">
        <f t="shared" si="3"/>
        <v>0.22242314647377939</v>
      </c>
      <c r="K28" s="87">
        <v>662</v>
      </c>
      <c r="L28" s="90">
        <v>784</v>
      </c>
      <c r="M28" s="132">
        <f t="shared" si="4"/>
        <v>0.18429003021148035</v>
      </c>
      <c r="N28" s="133">
        <f t="shared" si="0"/>
        <v>0.61316872427983538</v>
      </c>
    </row>
    <row r="29" spans="1:14" x14ac:dyDescent="0.25">
      <c r="A29" s="47" t="s">
        <v>16</v>
      </c>
      <c r="B29" s="51">
        <v>2959</v>
      </c>
      <c r="C29" s="51">
        <v>2861</v>
      </c>
      <c r="D29" s="131">
        <f t="shared" si="1"/>
        <v>-3.3119297059817504E-2</v>
      </c>
      <c r="E29" s="51">
        <v>2984</v>
      </c>
      <c r="F29" s="51">
        <v>3074</v>
      </c>
      <c r="G29" s="131">
        <f t="shared" si="2"/>
        <v>3.0160857908847184E-2</v>
      </c>
      <c r="H29" s="51">
        <v>2770</v>
      </c>
      <c r="I29" s="51">
        <v>2729</v>
      </c>
      <c r="J29" s="131">
        <f t="shared" si="3"/>
        <v>-1.48014440433213E-2</v>
      </c>
      <c r="K29" s="51">
        <v>2562</v>
      </c>
      <c r="L29" s="52">
        <v>2557</v>
      </c>
      <c r="M29" s="132">
        <f t="shared" si="4"/>
        <v>-1.95160031225605E-3</v>
      </c>
      <c r="N29" s="133">
        <f t="shared" si="0"/>
        <v>-0.13585670834741467</v>
      </c>
    </row>
    <row r="30" spans="1:14" x14ac:dyDescent="0.25">
      <c r="A30" s="86" t="s">
        <v>38</v>
      </c>
      <c r="B30" s="89">
        <v>1707</v>
      </c>
      <c r="C30" s="89">
        <v>1857</v>
      </c>
      <c r="D30" s="131">
        <f t="shared" si="1"/>
        <v>8.7873462214411252E-2</v>
      </c>
      <c r="E30" s="89">
        <v>1916</v>
      </c>
      <c r="F30" s="89">
        <v>2039</v>
      </c>
      <c r="G30" s="131">
        <f t="shared" si="2"/>
        <v>6.4196242171189979E-2</v>
      </c>
      <c r="H30" s="89">
        <v>1649</v>
      </c>
      <c r="I30" s="89">
        <v>1599</v>
      </c>
      <c r="J30" s="131">
        <f t="shared" si="3"/>
        <v>-3.0321406913280776E-2</v>
      </c>
      <c r="K30" s="89">
        <v>1570</v>
      </c>
      <c r="L30" s="90">
        <v>1561</v>
      </c>
      <c r="M30" s="132">
        <f t="shared" si="4"/>
        <v>-5.7324840764331206E-3</v>
      </c>
      <c r="N30" s="133">
        <f t="shared" si="0"/>
        <v>-8.5530169888693608E-2</v>
      </c>
    </row>
    <row r="31" spans="1:14" x14ac:dyDescent="0.25">
      <c r="A31" s="47" t="s">
        <v>39</v>
      </c>
      <c r="B31" s="51">
        <v>3627</v>
      </c>
      <c r="C31" s="51">
        <v>3691</v>
      </c>
      <c r="D31" s="131">
        <f t="shared" si="1"/>
        <v>1.764543700027571E-2</v>
      </c>
      <c r="E31" s="51">
        <v>3671</v>
      </c>
      <c r="F31" s="51">
        <v>3379</v>
      </c>
      <c r="G31" s="131">
        <f t="shared" si="2"/>
        <v>-7.9542359030236987E-2</v>
      </c>
      <c r="H31" s="51">
        <v>3006</v>
      </c>
      <c r="I31" s="51">
        <v>2791</v>
      </c>
      <c r="J31" s="131">
        <f t="shared" si="3"/>
        <v>-7.1523619427811047E-2</v>
      </c>
      <c r="K31" s="51">
        <v>3044</v>
      </c>
      <c r="L31" s="52">
        <v>3008</v>
      </c>
      <c r="M31" s="132">
        <f t="shared" si="4"/>
        <v>-1.1826544021024968E-2</v>
      </c>
      <c r="N31" s="133">
        <f t="shared" si="0"/>
        <v>-0.17066446098704163</v>
      </c>
    </row>
    <row r="32" spans="1:14" x14ac:dyDescent="0.25">
      <c r="A32" s="86" t="s">
        <v>17</v>
      </c>
      <c r="B32" s="87">
        <v>329</v>
      </c>
      <c r="C32" s="87">
        <v>323</v>
      </c>
      <c r="D32" s="131">
        <f t="shared" si="1"/>
        <v>-1.82370820668693E-2</v>
      </c>
      <c r="E32" s="87">
        <v>348</v>
      </c>
      <c r="F32" s="87">
        <v>332</v>
      </c>
      <c r="G32" s="131">
        <f t="shared" si="2"/>
        <v>-4.5977011494252873E-2</v>
      </c>
      <c r="H32" s="87">
        <v>359</v>
      </c>
      <c r="I32" s="87">
        <v>341</v>
      </c>
      <c r="J32" s="131">
        <f t="shared" si="3"/>
        <v>-5.0139275766016712E-2</v>
      </c>
      <c r="K32" s="87">
        <v>304</v>
      </c>
      <c r="L32" s="91">
        <v>298</v>
      </c>
      <c r="M32" s="132">
        <f t="shared" si="4"/>
        <v>-1.9736842105263157E-2</v>
      </c>
      <c r="N32" s="133">
        <f t="shared" si="0"/>
        <v>-9.4224924012158054E-2</v>
      </c>
    </row>
    <row r="33" spans="1:14" x14ac:dyDescent="0.25">
      <c r="A33" s="47" t="s">
        <v>18</v>
      </c>
      <c r="B33" s="48">
        <v>245</v>
      </c>
      <c r="C33" s="48">
        <v>246</v>
      </c>
      <c r="D33" s="131">
        <f t="shared" si="1"/>
        <v>4.0816326530612249E-3</v>
      </c>
      <c r="E33" s="48">
        <v>251</v>
      </c>
      <c r="F33" s="48">
        <v>259</v>
      </c>
      <c r="G33" s="131">
        <f t="shared" si="2"/>
        <v>3.1872509960159362E-2</v>
      </c>
      <c r="H33" s="48">
        <v>289</v>
      </c>
      <c r="I33" s="48">
        <v>259</v>
      </c>
      <c r="J33" s="131">
        <f t="shared" si="3"/>
        <v>-0.10380622837370242</v>
      </c>
      <c r="K33" s="48">
        <v>182</v>
      </c>
      <c r="L33" s="52">
        <v>239</v>
      </c>
      <c r="M33" s="132">
        <f t="shared" si="4"/>
        <v>0.31318681318681318</v>
      </c>
      <c r="N33" s="133">
        <f t="shared" si="0"/>
        <v>-2.4489795918367346E-2</v>
      </c>
    </row>
    <row r="34" spans="1:14" x14ac:dyDescent="0.25">
      <c r="A34" s="86" t="s">
        <v>40</v>
      </c>
      <c r="B34" s="89">
        <v>1201</v>
      </c>
      <c r="C34" s="89">
        <v>1175</v>
      </c>
      <c r="D34" s="131">
        <f t="shared" si="1"/>
        <v>-2.1648626144879269E-2</v>
      </c>
      <c r="E34" s="89">
        <v>1128</v>
      </c>
      <c r="F34" s="89">
        <v>1040</v>
      </c>
      <c r="G34" s="131">
        <f t="shared" si="2"/>
        <v>-7.8014184397163122E-2</v>
      </c>
      <c r="H34" s="87">
        <v>981</v>
      </c>
      <c r="I34" s="89">
        <v>1120</v>
      </c>
      <c r="J34" s="131">
        <f t="shared" si="3"/>
        <v>0.14169215086646278</v>
      </c>
      <c r="K34" s="87">
        <v>963</v>
      </c>
      <c r="L34" s="90">
        <v>907</v>
      </c>
      <c r="M34" s="132">
        <f t="shared" si="4"/>
        <v>-5.8151609553478714E-2</v>
      </c>
      <c r="N34" s="133">
        <f t="shared" si="0"/>
        <v>-0.24479600333055787</v>
      </c>
    </row>
    <row r="35" spans="1:14" x14ac:dyDescent="0.25">
      <c r="A35" s="47" t="s">
        <v>41</v>
      </c>
      <c r="B35" s="48">
        <v>109</v>
      </c>
      <c r="C35" s="48">
        <v>103</v>
      </c>
      <c r="D35" s="131">
        <f t="shared" si="1"/>
        <v>-5.5045871559633031E-2</v>
      </c>
      <c r="E35" s="48">
        <v>113</v>
      </c>
      <c r="F35" s="48">
        <v>160</v>
      </c>
      <c r="G35" s="131">
        <f t="shared" si="2"/>
        <v>0.41592920353982299</v>
      </c>
      <c r="H35" s="48">
        <v>212</v>
      </c>
      <c r="I35" s="48">
        <v>201</v>
      </c>
      <c r="J35" s="131">
        <f t="shared" si="3"/>
        <v>-5.1886792452830191E-2</v>
      </c>
      <c r="K35" s="48">
        <v>180</v>
      </c>
      <c r="L35" s="52">
        <v>231</v>
      </c>
      <c r="M35" s="132">
        <f t="shared" si="4"/>
        <v>0.28333333333333333</v>
      </c>
      <c r="N35" s="133">
        <f t="shared" si="0"/>
        <v>1.1192660550458715</v>
      </c>
    </row>
    <row r="36" spans="1:14" x14ac:dyDescent="0.25">
      <c r="A36" s="86" t="s">
        <v>30</v>
      </c>
      <c r="B36" s="89">
        <v>1475</v>
      </c>
      <c r="C36" s="89">
        <v>1581</v>
      </c>
      <c r="D36" s="131">
        <f t="shared" si="1"/>
        <v>7.1864406779661022E-2</v>
      </c>
      <c r="E36" s="89">
        <v>1841</v>
      </c>
      <c r="F36" s="89">
        <v>2689</v>
      </c>
      <c r="G36" s="131">
        <f t="shared" si="2"/>
        <v>0.46061922868006516</v>
      </c>
      <c r="H36" s="89">
        <v>4046</v>
      </c>
      <c r="I36" s="89">
        <v>4626</v>
      </c>
      <c r="J36" s="131">
        <f t="shared" si="3"/>
        <v>0.14335145823035098</v>
      </c>
      <c r="K36" s="89">
        <v>4793</v>
      </c>
      <c r="L36" s="90">
        <v>6248</v>
      </c>
      <c r="M36" s="132">
        <f t="shared" si="4"/>
        <v>0.30356770290006257</v>
      </c>
      <c r="N36" s="133">
        <f t="shared" si="0"/>
        <v>3.2359322033898303</v>
      </c>
    </row>
    <row r="37" spans="1:14" x14ac:dyDescent="0.25">
      <c r="A37" s="47" t="s">
        <v>42</v>
      </c>
      <c r="B37" s="51">
        <v>13115</v>
      </c>
      <c r="C37" s="51">
        <v>12574</v>
      </c>
      <c r="D37" s="131">
        <f t="shared" si="1"/>
        <v>-4.1250476553564619E-2</v>
      </c>
      <c r="E37" s="51">
        <v>11266</v>
      </c>
      <c r="F37" s="51">
        <v>8556</v>
      </c>
      <c r="G37" s="131">
        <f t="shared" si="2"/>
        <v>-0.24054677791585302</v>
      </c>
      <c r="H37" s="51">
        <v>6484</v>
      </c>
      <c r="I37" s="51">
        <v>5152</v>
      </c>
      <c r="J37" s="131">
        <f t="shared" si="3"/>
        <v>-0.20542874768661321</v>
      </c>
      <c r="K37" s="51">
        <v>5858</v>
      </c>
      <c r="L37" s="52">
        <v>5990</v>
      </c>
      <c r="M37" s="132">
        <f t="shared" si="4"/>
        <v>2.2533287811539775E-2</v>
      </c>
      <c r="N37" s="133">
        <f t="shared" si="0"/>
        <v>-0.54327106366755629</v>
      </c>
    </row>
    <row r="38" spans="1:14" x14ac:dyDescent="0.25">
      <c r="A38" s="86" t="s">
        <v>43</v>
      </c>
      <c r="B38" s="89">
        <v>8716</v>
      </c>
      <c r="C38" s="89">
        <v>11081</v>
      </c>
      <c r="D38" s="131">
        <f t="shared" si="1"/>
        <v>0.27134006424965579</v>
      </c>
      <c r="E38" s="89">
        <v>17474</v>
      </c>
      <c r="F38" s="89">
        <v>17008</v>
      </c>
      <c r="G38" s="131">
        <f t="shared" si="2"/>
        <v>-2.6668192743504637E-2</v>
      </c>
      <c r="H38" s="89">
        <v>18034</v>
      </c>
      <c r="I38" s="89">
        <v>18636</v>
      </c>
      <c r="J38" s="131">
        <f t="shared" si="3"/>
        <v>3.3381390706443387E-2</v>
      </c>
      <c r="K38" s="89">
        <v>21895</v>
      </c>
      <c r="L38" s="90">
        <v>24036</v>
      </c>
      <c r="M38" s="132">
        <f t="shared" si="4"/>
        <v>9.7784882393240471E-2</v>
      </c>
      <c r="N38" s="133">
        <f t="shared" si="0"/>
        <v>1.7576870123910051</v>
      </c>
    </row>
    <row r="39" spans="1:14" x14ac:dyDescent="0.25">
      <c r="A39" s="47" t="s">
        <v>44</v>
      </c>
      <c r="B39" s="51">
        <v>6866</v>
      </c>
      <c r="C39" s="51">
        <v>9350</v>
      </c>
      <c r="D39" s="131">
        <f t="shared" si="1"/>
        <v>0.36178269734925722</v>
      </c>
      <c r="E39" s="51">
        <v>14795</v>
      </c>
      <c r="F39" s="51">
        <v>17178</v>
      </c>
      <c r="G39" s="131">
        <f t="shared" si="2"/>
        <v>0.16106792835417372</v>
      </c>
      <c r="H39" s="51">
        <v>18796</v>
      </c>
      <c r="I39" s="51">
        <v>19661</v>
      </c>
      <c r="J39" s="131">
        <f t="shared" si="3"/>
        <v>4.6020429878697595E-2</v>
      </c>
      <c r="K39" s="51">
        <v>22661</v>
      </c>
      <c r="L39" s="52">
        <v>23362</v>
      </c>
      <c r="M39" s="132">
        <f t="shared" si="4"/>
        <v>3.0934204139270113E-2</v>
      </c>
      <c r="N39" s="133">
        <f t="shared" si="0"/>
        <v>2.4025633556655985</v>
      </c>
    </row>
    <row r="40" spans="1:14" x14ac:dyDescent="0.25">
      <c r="A40" s="86" t="s">
        <v>19</v>
      </c>
      <c r="B40" s="89">
        <v>1747</v>
      </c>
      <c r="C40" s="89">
        <v>2225</v>
      </c>
      <c r="D40" s="131">
        <f t="shared" si="1"/>
        <v>0.27361190612478536</v>
      </c>
      <c r="E40" s="89">
        <v>2555</v>
      </c>
      <c r="F40" s="89">
        <v>2718</v>
      </c>
      <c r="G40" s="131">
        <f t="shared" si="2"/>
        <v>6.3796477495107626E-2</v>
      </c>
      <c r="H40" s="89">
        <v>3435</v>
      </c>
      <c r="I40" s="89">
        <v>3680</v>
      </c>
      <c r="J40" s="131">
        <f t="shared" si="3"/>
        <v>7.132459970887918E-2</v>
      </c>
      <c r="K40" s="89">
        <v>3930</v>
      </c>
      <c r="L40" s="90">
        <v>4161</v>
      </c>
      <c r="M40" s="132">
        <f t="shared" si="4"/>
        <v>5.8778625954198471E-2</v>
      </c>
      <c r="N40" s="133">
        <f t="shared" si="0"/>
        <v>1.381797366914711</v>
      </c>
    </row>
    <row r="41" spans="1:14" x14ac:dyDescent="0.25">
      <c r="A41" s="47" t="s">
        <v>20</v>
      </c>
      <c r="B41" s="48">
        <v>978</v>
      </c>
      <c r="C41" s="48">
        <v>912</v>
      </c>
      <c r="D41" s="131">
        <f t="shared" si="1"/>
        <v>-6.7484662576687116E-2</v>
      </c>
      <c r="E41" s="48">
        <v>932</v>
      </c>
      <c r="F41" s="51">
        <v>1114</v>
      </c>
      <c r="G41" s="131">
        <f t="shared" si="2"/>
        <v>0.19527896995708155</v>
      </c>
      <c r="H41" s="51">
        <v>1734</v>
      </c>
      <c r="I41" s="51">
        <v>1816</v>
      </c>
      <c r="J41" s="131">
        <f t="shared" si="3"/>
        <v>4.7289504036908882E-2</v>
      </c>
      <c r="K41" s="51">
        <v>2047</v>
      </c>
      <c r="L41" s="52">
        <v>2268</v>
      </c>
      <c r="M41" s="132">
        <f t="shared" si="4"/>
        <v>0.1079628724963361</v>
      </c>
      <c r="N41" s="133">
        <f t="shared" si="0"/>
        <v>1.3190184049079754</v>
      </c>
    </row>
    <row r="42" spans="1:14" x14ac:dyDescent="0.25">
      <c r="A42" s="86" t="s">
        <v>21</v>
      </c>
      <c r="B42" s="87">
        <v>343</v>
      </c>
      <c r="C42" s="87">
        <v>363</v>
      </c>
      <c r="D42" s="131">
        <f t="shared" si="1"/>
        <v>5.8309037900874633E-2</v>
      </c>
      <c r="E42" s="87">
        <v>432</v>
      </c>
      <c r="F42" s="87">
        <v>513</v>
      </c>
      <c r="G42" s="131">
        <f t="shared" si="2"/>
        <v>0.1875</v>
      </c>
      <c r="H42" s="87">
        <v>698</v>
      </c>
      <c r="I42" s="87">
        <v>847</v>
      </c>
      <c r="J42" s="131">
        <f t="shared" si="3"/>
        <v>0.21346704871060171</v>
      </c>
      <c r="K42" s="89">
        <v>1184</v>
      </c>
      <c r="L42" s="90">
        <v>1341</v>
      </c>
      <c r="M42" s="132">
        <f t="shared" si="4"/>
        <v>0.13260135135135134</v>
      </c>
      <c r="N42" s="133">
        <f t="shared" si="0"/>
        <v>2.9096209912536444</v>
      </c>
    </row>
    <row r="43" spans="1:14" x14ac:dyDescent="0.25">
      <c r="A43" s="47" t="s">
        <v>31</v>
      </c>
      <c r="B43" s="51">
        <v>1009</v>
      </c>
      <c r="C43" s="51">
        <v>1495</v>
      </c>
      <c r="D43" s="131">
        <f t="shared" si="1"/>
        <v>0.48166501486620417</v>
      </c>
      <c r="E43" s="51">
        <v>2770</v>
      </c>
      <c r="F43" s="51">
        <v>4407</v>
      </c>
      <c r="G43" s="131">
        <f t="shared" si="2"/>
        <v>0.59097472924187722</v>
      </c>
      <c r="H43" s="51">
        <v>6115</v>
      </c>
      <c r="I43" s="51">
        <v>6125</v>
      </c>
      <c r="J43" s="131">
        <f t="shared" si="3"/>
        <v>1.6353229762878169E-3</v>
      </c>
      <c r="K43" s="51">
        <v>6505</v>
      </c>
      <c r="L43" s="52">
        <v>9343</v>
      </c>
      <c r="M43" s="132">
        <f t="shared" si="4"/>
        <v>0.43627978478093776</v>
      </c>
      <c r="N43" s="133">
        <f t="shared" si="0"/>
        <v>8.2596630327056495</v>
      </c>
    </row>
    <row r="44" spans="1:14" x14ac:dyDescent="0.25">
      <c r="A44" s="86" t="s">
        <v>22</v>
      </c>
      <c r="B44" s="89">
        <v>2273</v>
      </c>
      <c r="C44" s="89">
        <v>1992</v>
      </c>
      <c r="D44" s="131">
        <f t="shared" si="1"/>
        <v>-0.12362516498020237</v>
      </c>
      <c r="E44" s="89">
        <v>1801</v>
      </c>
      <c r="F44" s="89">
        <v>1471</v>
      </c>
      <c r="G44" s="131">
        <f t="shared" si="2"/>
        <v>-0.18323153803442532</v>
      </c>
      <c r="H44" s="89">
        <v>1566</v>
      </c>
      <c r="I44" s="89">
        <v>1372</v>
      </c>
      <c r="J44" s="131">
        <f t="shared" si="3"/>
        <v>-0.12388250319284802</v>
      </c>
      <c r="K44" s="89">
        <v>1168</v>
      </c>
      <c r="L44" s="90">
        <v>1210</v>
      </c>
      <c r="M44" s="132">
        <f t="shared" si="4"/>
        <v>3.5958904109589039E-2</v>
      </c>
      <c r="N44" s="133">
        <f t="shared" si="0"/>
        <v>-0.46766388033435985</v>
      </c>
    </row>
    <row r="45" spans="1:14" x14ac:dyDescent="0.25">
      <c r="A45" s="47" t="s">
        <v>23</v>
      </c>
      <c r="B45" s="51">
        <v>1394</v>
      </c>
      <c r="C45" s="51">
        <v>1109</v>
      </c>
      <c r="D45" s="131">
        <f t="shared" si="1"/>
        <v>-0.20444763271162122</v>
      </c>
      <c r="E45" s="48">
        <v>951</v>
      </c>
      <c r="F45" s="48">
        <v>945</v>
      </c>
      <c r="G45" s="131">
        <f t="shared" si="2"/>
        <v>-6.3091482649842269E-3</v>
      </c>
      <c r="H45" s="51">
        <v>1033</v>
      </c>
      <c r="I45" s="51">
        <v>1146</v>
      </c>
      <c r="J45" s="131">
        <f t="shared" si="3"/>
        <v>0.10939012584704744</v>
      </c>
      <c r="K45" s="51">
        <v>1135</v>
      </c>
      <c r="L45" s="52">
        <v>1112</v>
      </c>
      <c r="M45" s="132">
        <f t="shared" si="4"/>
        <v>-2.0264317180616741E-2</v>
      </c>
      <c r="N45" s="133">
        <f t="shared" si="0"/>
        <v>-0.20229555236728838</v>
      </c>
    </row>
    <row r="46" spans="1:14" ht="15.75" thickBot="1" x14ac:dyDescent="0.3">
      <c r="A46" s="92" t="s">
        <v>24</v>
      </c>
      <c r="B46" s="93">
        <v>2769</v>
      </c>
      <c r="C46" s="93">
        <v>2332</v>
      </c>
      <c r="D46" s="134">
        <f t="shared" si="1"/>
        <v>-0.15781870711448176</v>
      </c>
      <c r="E46" s="93">
        <v>2097</v>
      </c>
      <c r="F46" s="93">
        <v>1919</v>
      </c>
      <c r="G46" s="134">
        <f t="shared" si="2"/>
        <v>-8.4883166428230808E-2</v>
      </c>
      <c r="H46" s="93">
        <v>1664</v>
      </c>
      <c r="I46" s="93">
        <v>1509</v>
      </c>
      <c r="J46" s="134">
        <f t="shared" si="3"/>
        <v>-9.3149038461538464E-2</v>
      </c>
      <c r="K46" s="93">
        <v>1433</v>
      </c>
      <c r="L46" s="94">
        <v>1387</v>
      </c>
      <c r="M46" s="135">
        <f t="shared" si="4"/>
        <v>-3.2100488485694349E-2</v>
      </c>
      <c r="N46" s="136">
        <f t="shared" si="0"/>
        <v>-0.49909714698447094</v>
      </c>
    </row>
    <row r="48" spans="1:14" x14ac:dyDescent="0.25">
      <c r="A48" s="3" t="s">
        <v>46</v>
      </c>
    </row>
    <row r="49" spans="1:1" x14ac:dyDescent="0.25">
      <c r="A49" s="3" t="s">
        <v>47</v>
      </c>
    </row>
    <row r="50" spans="1:1" x14ac:dyDescent="0.25">
      <c r="A50" s="4" t="s">
        <v>48</v>
      </c>
    </row>
    <row r="51" spans="1:1" x14ac:dyDescent="0.25">
      <c r="A51" s="3" t="s">
        <v>49</v>
      </c>
    </row>
    <row r="52" spans="1:1" x14ac:dyDescent="0.25">
      <c r="A52" s="4" t="s">
        <v>50</v>
      </c>
    </row>
    <row r="53" spans="1:1" x14ac:dyDescent="0.25">
      <c r="A53" s="3" t="s">
        <v>51</v>
      </c>
    </row>
    <row r="54" spans="1:1" x14ac:dyDescent="0.25">
      <c r="A54" s="4" t="s">
        <v>52</v>
      </c>
    </row>
    <row r="55" spans="1:1" x14ac:dyDescent="0.25">
      <c r="A55" s="3" t="s">
        <v>53</v>
      </c>
    </row>
    <row r="56" spans="1:1" x14ac:dyDescent="0.25">
      <c r="A56" s="4" t="s">
        <v>54</v>
      </c>
    </row>
    <row r="57" spans="1:1" x14ac:dyDescent="0.25">
      <c r="A57" s="3" t="s">
        <v>55</v>
      </c>
    </row>
    <row r="58" spans="1:1" x14ac:dyDescent="0.25">
      <c r="A58" s="4" t="s">
        <v>56</v>
      </c>
    </row>
    <row r="59" spans="1:1" x14ac:dyDescent="0.25">
      <c r="A59" s="3" t="s">
        <v>57</v>
      </c>
    </row>
    <row r="60" spans="1:1" x14ac:dyDescent="0.25">
      <c r="A60" s="4" t="s">
        <v>58</v>
      </c>
    </row>
    <row r="61" spans="1:1" x14ac:dyDescent="0.25">
      <c r="A61" s="3" t="s">
        <v>59</v>
      </c>
    </row>
    <row r="62" spans="1:1" x14ac:dyDescent="0.25">
      <c r="A62" s="4" t="s">
        <v>60</v>
      </c>
    </row>
    <row r="63" spans="1:1" x14ac:dyDescent="0.25">
      <c r="A63" s="3" t="s">
        <v>61</v>
      </c>
    </row>
    <row r="64" spans="1:1" x14ac:dyDescent="0.25">
      <c r="A64" s="4" t="s">
        <v>62</v>
      </c>
    </row>
  </sheetData>
  <sortState ref="A10:J48">
    <sortCondition ref="A10:A48"/>
  </sortState>
  <mergeCells count="4">
    <mergeCell ref="B4:L4"/>
    <mergeCell ref="A1:N1"/>
    <mergeCell ref="A2:N2"/>
    <mergeCell ref="M4:N4"/>
  </mergeCells>
  <hyperlinks>
    <hyperlink ref="A50" r:id="rId1"/>
    <hyperlink ref="A52" r:id="rId2"/>
    <hyperlink ref="A54" r:id="rId3"/>
    <hyperlink ref="A56" r:id="rId4"/>
    <hyperlink ref="A58" r:id="rId5"/>
    <hyperlink ref="A60" r:id="rId6"/>
    <hyperlink ref="A62" r:id="rId7"/>
    <hyperlink ref="A6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9" zoomScaleNormal="100" workbookViewId="0">
      <selection activeCell="L33" sqref="L33"/>
    </sheetView>
  </sheetViews>
  <sheetFormatPr defaultRowHeight="15" x14ac:dyDescent="0.25"/>
  <cols>
    <col min="1" max="1" width="23" customWidth="1"/>
    <col min="5" max="5" width="11.28515625" customWidth="1"/>
    <col min="8" max="8" width="11" customWidth="1"/>
    <col min="9" max="9" width="11.140625" customWidth="1"/>
  </cols>
  <sheetData>
    <row r="1" spans="1:9" x14ac:dyDescent="0.25">
      <c r="A1" s="170" t="s">
        <v>71</v>
      </c>
      <c r="B1" s="170"/>
      <c r="C1" s="170"/>
      <c r="D1" s="170"/>
      <c r="E1" s="170"/>
      <c r="F1" s="170"/>
      <c r="G1" s="170"/>
      <c r="H1" s="170"/>
      <c r="I1" s="170"/>
    </row>
    <row r="2" spans="1:9" x14ac:dyDescent="0.25">
      <c r="A2" s="170" t="s">
        <v>72</v>
      </c>
      <c r="B2" s="170"/>
      <c r="C2" s="170"/>
      <c r="D2" s="170"/>
      <c r="E2" s="170"/>
      <c r="F2" s="170"/>
      <c r="G2" s="170"/>
      <c r="H2" s="170"/>
      <c r="I2" s="170"/>
    </row>
    <row r="3" spans="1:9" ht="15.75" thickBot="1" x14ac:dyDescent="0.3">
      <c r="A3" s="170" t="s">
        <v>63</v>
      </c>
      <c r="B3" s="170"/>
      <c r="C3" s="170"/>
      <c r="D3" s="170"/>
      <c r="E3" s="170"/>
      <c r="F3" s="170"/>
      <c r="G3" s="170"/>
      <c r="H3" s="74"/>
    </row>
    <row r="4" spans="1:9" x14ac:dyDescent="0.25">
      <c r="A4" s="171" t="s">
        <v>3</v>
      </c>
      <c r="B4" s="173" t="s">
        <v>2</v>
      </c>
      <c r="C4" s="173"/>
      <c r="D4" s="173"/>
      <c r="E4" s="173"/>
      <c r="F4" s="173"/>
      <c r="G4" s="173"/>
      <c r="H4" s="174"/>
      <c r="I4" s="175" t="s">
        <v>127</v>
      </c>
    </row>
    <row r="5" spans="1:9" x14ac:dyDescent="0.25">
      <c r="A5" s="172"/>
      <c r="B5" s="54">
        <v>1970</v>
      </c>
      <c r="C5" s="54">
        <v>1980</v>
      </c>
      <c r="D5" s="54">
        <v>1990</v>
      </c>
      <c r="E5" s="120" t="s">
        <v>133</v>
      </c>
      <c r="F5" s="54">
        <v>2000</v>
      </c>
      <c r="G5" s="54">
        <v>2010</v>
      </c>
      <c r="H5" s="119" t="s">
        <v>133</v>
      </c>
      <c r="I5" s="176"/>
    </row>
    <row r="6" spans="1:9" x14ac:dyDescent="0.25">
      <c r="A6" s="40" t="s">
        <v>69</v>
      </c>
      <c r="B6" s="58">
        <v>2.91</v>
      </c>
      <c r="C6" s="58">
        <v>2.58</v>
      </c>
      <c r="D6" s="58">
        <v>2.4500000000000002</v>
      </c>
      <c r="E6" s="139">
        <f>D6-B6</f>
        <v>-0.45999999999999996</v>
      </c>
      <c r="F6" s="58">
        <v>2.39</v>
      </c>
      <c r="G6" s="58">
        <v>2.37</v>
      </c>
      <c r="H6" s="140">
        <f>G6-F6</f>
        <v>-2.0000000000000018E-2</v>
      </c>
      <c r="I6" s="156">
        <f t="shared" ref="I6:I46" si="0">(G6-B6)/B6</f>
        <v>-0.18556701030927836</v>
      </c>
    </row>
    <row r="7" spans="1:9" x14ac:dyDescent="0.25">
      <c r="A7" s="37" t="s">
        <v>6</v>
      </c>
      <c r="B7" s="30">
        <v>3.38</v>
      </c>
      <c r="C7" s="30">
        <v>3.17</v>
      </c>
      <c r="D7" s="30">
        <v>2.69</v>
      </c>
      <c r="E7" s="118">
        <f t="shared" ref="E7:E46" si="1">D7-B7</f>
        <v>-0.69</v>
      </c>
      <c r="F7" s="30">
        <v>2.41</v>
      </c>
      <c r="G7" s="30">
        <v>2.42</v>
      </c>
      <c r="H7" s="137">
        <f>G7-F7</f>
        <v>9.9999999999997868E-3</v>
      </c>
      <c r="I7" s="156">
        <f t="shared" si="0"/>
        <v>-0.28402366863905326</v>
      </c>
    </row>
    <row r="8" spans="1:9" x14ac:dyDescent="0.25">
      <c r="A8" s="76" t="s">
        <v>25</v>
      </c>
      <c r="B8" s="95">
        <v>3.6</v>
      </c>
      <c r="C8" s="95">
        <v>3.08</v>
      </c>
      <c r="D8" s="95">
        <v>2.91</v>
      </c>
      <c r="E8" s="118">
        <f t="shared" si="1"/>
        <v>-0.69</v>
      </c>
      <c r="F8" s="95">
        <v>2.79</v>
      </c>
      <c r="G8" s="95">
        <v>2.68</v>
      </c>
      <c r="H8" s="137">
        <f t="shared" ref="H8:H46" si="2">G8-F8</f>
        <v>-0.10999999999999988</v>
      </c>
      <c r="I8" s="156">
        <f t="shared" si="0"/>
        <v>-0.25555555555555554</v>
      </c>
    </row>
    <row r="9" spans="1:9" x14ac:dyDescent="0.25">
      <c r="A9" s="37" t="s">
        <v>32</v>
      </c>
      <c r="B9" s="30">
        <v>3.17</v>
      </c>
      <c r="C9" s="30">
        <v>2.93</v>
      </c>
      <c r="D9" s="30">
        <v>2.58</v>
      </c>
      <c r="E9" s="118">
        <f t="shared" si="1"/>
        <v>-0.58999999999999986</v>
      </c>
      <c r="F9" s="30">
        <v>2.5299999999999998</v>
      </c>
      <c r="G9" s="30">
        <v>2.38</v>
      </c>
      <c r="H9" s="137">
        <f t="shared" si="2"/>
        <v>-0.14999999999999991</v>
      </c>
      <c r="I9" s="156">
        <f t="shared" si="0"/>
        <v>-0.24921135646687698</v>
      </c>
    </row>
    <row r="10" spans="1:9" x14ac:dyDescent="0.25">
      <c r="A10" s="76" t="s">
        <v>26</v>
      </c>
      <c r="B10" s="95">
        <v>2.99</v>
      </c>
      <c r="C10" s="95">
        <v>2.5299999999999998</v>
      </c>
      <c r="D10" s="95">
        <v>2.33</v>
      </c>
      <c r="E10" s="118">
        <f t="shared" si="1"/>
        <v>-0.66000000000000014</v>
      </c>
      <c r="F10" s="95">
        <v>2.3199999999999998</v>
      </c>
      <c r="G10" s="95">
        <v>2.33</v>
      </c>
      <c r="H10" s="137">
        <f t="shared" si="2"/>
        <v>1.0000000000000231E-2</v>
      </c>
      <c r="I10" s="156">
        <f t="shared" si="0"/>
        <v>-0.22073578595317728</v>
      </c>
    </row>
    <row r="11" spans="1:9" x14ac:dyDescent="0.25">
      <c r="A11" s="37" t="s">
        <v>27</v>
      </c>
      <c r="B11" s="30">
        <v>3.4</v>
      </c>
      <c r="C11" s="30">
        <v>2.82</v>
      </c>
      <c r="D11" s="30">
        <v>2.75</v>
      </c>
      <c r="E11" s="118">
        <f t="shared" si="1"/>
        <v>-0.64999999999999991</v>
      </c>
      <c r="F11" s="30">
        <v>2.7</v>
      </c>
      <c r="G11" s="30">
        <v>2.57</v>
      </c>
      <c r="H11" s="137">
        <f t="shared" si="2"/>
        <v>-0.13000000000000034</v>
      </c>
      <c r="I11" s="156">
        <f t="shared" si="0"/>
        <v>-0.24411764705882355</v>
      </c>
    </row>
    <row r="12" spans="1:9" x14ac:dyDescent="0.25">
      <c r="A12" s="76" t="s">
        <v>7</v>
      </c>
      <c r="B12" s="95">
        <v>2.8</v>
      </c>
      <c r="C12" s="95">
        <v>2.59</v>
      </c>
      <c r="D12" s="95">
        <v>2.46</v>
      </c>
      <c r="E12" s="118">
        <f t="shared" si="1"/>
        <v>-0.33999999999999986</v>
      </c>
      <c r="F12" s="95">
        <v>2.2599999999999998</v>
      </c>
      <c r="G12" s="95">
        <v>2.31</v>
      </c>
      <c r="H12" s="137">
        <f t="shared" si="2"/>
        <v>5.0000000000000266E-2</v>
      </c>
      <c r="I12" s="156">
        <f t="shared" si="0"/>
        <v>-0.17499999999999993</v>
      </c>
    </row>
    <row r="13" spans="1:9" x14ac:dyDescent="0.25">
      <c r="A13" s="37" t="s">
        <v>8</v>
      </c>
      <c r="B13" s="30">
        <v>2.73</v>
      </c>
      <c r="C13" s="30">
        <v>2.56</v>
      </c>
      <c r="D13" s="30">
        <v>2.37</v>
      </c>
      <c r="E13" s="118">
        <f t="shared" si="1"/>
        <v>-0.35999999999999988</v>
      </c>
      <c r="F13" s="30">
        <v>2.25</v>
      </c>
      <c r="G13" s="30">
        <v>2.39</v>
      </c>
      <c r="H13" s="137">
        <f t="shared" si="2"/>
        <v>0.14000000000000012</v>
      </c>
      <c r="I13" s="156">
        <f t="shared" si="0"/>
        <v>-0.12454212454212449</v>
      </c>
    </row>
    <row r="14" spans="1:9" x14ac:dyDescent="0.25">
      <c r="A14" s="76" t="s">
        <v>9</v>
      </c>
      <c r="B14" s="95">
        <v>2.85</v>
      </c>
      <c r="C14" s="95">
        <v>2.66</v>
      </c>
      <c r="D14" s="95">
        <v>2.5</v>
      </c>
      <c r="E14" s="118">
        <f t="shared" si="1"/>
        <v>-0.35000000000000009</v>
      </c>
      <c r="F14" s="95">
        <v>2.27</v>
      </c>
      <c r="G14" s="95">
        <v>2.4</v>
      </c>
      <c r="H14" s="137">
        <f t="shared" si="2"/>
        <v>0.12999999999999989</v>
      </c>
      <c r="I14" s="156">
        <f t="shared" si="0"/>
        <v>-0.15789473684210531</v>
      </c>
    </row>
    <row r="15" spans="1:9" x14ac:dyDescent="0.25">
      <c r="A15" s="37" t="s">
        <v>10</v>
      </c>
      <c r="B15" s="30">
        <v>3.23</v>
      </c>
      <c r="C15" s="30">
        <v>2.93</v>
      </c>
      <c r="D15" s="30">
        <v>2.68</v>
      </c>
      <c r="E15" s="118">
        <f t="shared" si="1"/>
        <v>-0.54999999999999982</v>
      </c>
      <c r="F15" s="30">
        <v>2.64</v>
      </c>
      <c r="G15" s="30">
        <v>2.5</v>
      </c>
      <c r="H15" s="137">
        <f t="shared" si="2"/>
        <v>-0.14000000000000012</v>
      </c>
      <c r="I15" s="156">
        <f t="shared" si="0"/>
        <v>-0.2260061919504644</v>
      </c>
    </row>
    <row r="16" spans="1:9" x14ac:dyDescent="0.25">
      <c r="A16" s="76" t="s">
        <v>70</v>
      </c>
      <c r="B16" s="95">
        <v>2.6</v>
      </c>
      <c r="C16" s="95">
        <v>2.39</v>
      </c>
      <c r="D16" s="95">
        <v>2.39</v>
      </c>
      <c r="E16" s="118">
        <f t="shared" si="1"/>
        <v>-0.20999999999999996</v>
      </c>
      <c r="F16" s="95">
        <v>2.3199999999999998</v>
      </c>
      <c r="G16" s="95">
        <v>2.36</v>
      </c>
      <c r="H16" s="137">
        <f t="shared" si="2"/>
        <v>4.0000000000000036E-2</v>
      </c>
      <c r="I16" s="156">
        <f t="shared" si="0"/>
        <v>-9.2307692307692382E-2</v>
      </c>
    </row>
    <row r="17" spans="1:9" x14ac:dyDescent="0.25">
      <c r="A17" s="37" t="s">
        <v>33</v>
      </c>
      <c r="B17" s="30">
        <v>2.88</v>
      </c>
      <c r="C17" s="30">
        <v>2.4500000000000002</v>
      </c>
      <c r="D17" s="30">
        <v>2.2799999999999998</v>
      </c>
      <c r="E17" s="118">
        <f t="shared" si="1"/>
        <v>-0.60000000000000009</v>
      </c>
      <c r="F17" s="30">
        <v>2.13</v>
      </c>
      <c r="G17" s="30">
        <v>2.0499999999999998</v>
      </c>
      <c r="H17" s="137">
        <f t="shared" si="2"/>
        <v>-8.0000000000000071E-2</v>
      </c>
      <c r="I17" s="156">
        <f t="shared" si="0"/>
        <v>-0.28819444444444448</v>
      </c>
    </row>
    <row r="18" spans="1:9" x14ac:dyDescent="0.25">
      <c r="A18" s="76" t="s">
        <v>28</v>
      </c>
      <c r="B18" s="95">
        <v>2.98</v>
      </c>
      <c r="C18" s="95">
        <v>2.5</v>
      </c>
      <c r="D18" s="95">
        <v>2.23</v>
      </c>
      <c r="E18" s="118">
        <f t="shared" si="1"/>
        <v>-0.75</v>
      </c>
      <c r="F18" s="95">
        <v>2.3199999999999998</v>
      </c>
      <c r="G18" s="95">
        <v>2.34</v>
      </c>
      <c r="H18" s="137">
        <f t="shared" si="2"/>
        <v>2.0000000000000018E-2</v>
      </c>
      <c r="I18" s="156">
        <f t="shared" si="0"/>
        <v>-0.21476510067114099</v>
      </c>
    </row>
    <row r="19" spans="1:9" x14ac:dyDescent="0.25">
      <c r="A19" s="37" t="s">
        <v>11</v>
      </c>
      <c r="B19" s="30">
        <v>3.79</v>
      </c>
      <c r="C19" s="30">
        <v>3.25</v>
      </c>
      <c r="D19" s="30">
        <v>2.92</v>
      </c>
      <c r="E19" s="118">
        <f t="shared" si="1"/>
        <v>-0.87000000000000011</v>
      </c>
      <c r="F19" s="30">
        <v>2.64</v>
      </c>
      <c r="G19" s="30">
        <v>2.62</v>
      </c>
      <c r="H19" s="137">
        <f t="shared" si="2"/>
        <v>-2.0000000000000018E-2</v>
      </c>
      <c r="I19" s="156">
        <f t="shared" si="0"/>
        <v>-0.30870712401055406</v>
      </c>
    </row>
    <row r="20" spans="1:9" x14ac:dyDescent="0.25">
      <c r="A20" s="76" t="s">
        <v>12</v>
      </c>
      <c r="B20" s="95">
        <v>2.93</v>
      </c>
      <c r="C20" s="95">
        <v>2.83</v>
      </c>
      <c r="D20" s="95">
        <v>2.75</v>
      </c>
      <c r="E20" s="118">
        <f t="shared" si="1"/>
        <v>-0.18000000000000016</v>
      </c>
      <c r="F20" s="95">
        <v>2.46</v>
      </c>
      <c r="G20" s="95">
        <v>2.41</v>
      </c>
      <c r="H20" s="137">
        <f t="shared" si="2"/>
        <v>-4.9999999999999822E-2</v>
      </c>
      <c r="I20" s="156">
        <f t="shared" si="0"/>
        <v>-0.17747440273037543</v>
      </c>
    </row>
    <row r="21" spans="1:9" x14ac:dyDescent="0.25">
      <c r="A21" s="37" t="s">
        <v>29</v>
      </c>
      <c r="B21" s="30">
        <v>3.47</v>
      </c>
      <c r="C21" s="30">
        <v>3</v>
      </c>
      <c r="D21" s="30">
        <v>2.74</v>
      </c>
      <c r="E21" s="118">
        <f t="shared" si="1"/>
        <v>-0.73</v>
      </c>
      <c r="F21" s="30">
        <v>2.6</v>
      </c>
      <c r="G21" s="30">
        <v>2.56</v>
      </c>
      <c r="H21" s="137">
        <f t="shared" si="2"/>
        <v>-4.0000000000000036E-2</v>
      </c>
      <c r="I21" s="156">
        <f t="shared" si="0"/>
        <v>-0.26224783861671475</v>
      </c>
    </row>
    <row r="22" spans="1:9" x14ac:dyDescent="0.25">
      <c r="A22" s="76" t="s">
        <v>34</v>
      </c>
      <c r="B22" s="95">
        <v>3.21</v>
      </c>
      <c r="C22" s="95">
        <v>2.5499999999999998</v>
      </c>
      <c r="D22" s="95">
        <v>2.4</v>
      </c>
      <c r="E22" s="118">
        <f t="shared" si="1"/>
        <v>-0.81</v>
      </c>
      <c r="F22" s="95">
        <v>2.35</v>
      </c>
      <c r="G22" s="95">
        <v>2.34</v>
      </c>
      <c r="H22" s="137">
        <f t="shared" si="2"/>
        <v>-1.0000000000000231E-2</v>
      </c>
      <c r="I22" s="156">
        <f t="shared" si="0"/>
        <v>-0.2710280373831776</v>
      </c>
    </row>
    <row r="23" spans="1:9" x14ac:dyDescent="0.25">
      <c r="A23" s="37" t="s">
        <v>35</v>
      </c>
      <c r="B23" s="30">
        <v>3.19</v>
      </c>
      <c r="C23" s="30">
        <v>2.82</v>
      </c>
      <c r="D23" s="30">
        <v>2.57</v>
      </c>
      <c r="E23" s="118">
        <f t="shared" si="1"/>
        <v>-0.62000000000000011</v>
      </c>
      <c r="F23" s="30">
        <v>2.52</v>
      </c>
      <c r="G23" s="30">
        <v>2.41</v>
      </c>
      <c r="H23" s="137">
        <f t="shared" si="2"/>
        <v>-0.10999999999999988</v>
      </c>
      <c r="I23" s="156">
        <f t="shared" si="0"/>
        <v>-0.24451410658307204</v>
      </c>
    </row>
    <row r="24" spans="1:9" x14ac:dyDescent="0.25">
      <c r="A24" s="76" t="s">
        <v>13</v>
      </c>
      <c r="B24" s="95">
        <v>2.78</v>
      </c>
      <c r="C24" s="95">
        <v>2.46</v>
      </c>
      <c r="D24" s="95">
        <v>2.33</v>
      </c>
      <c r="E24" s="118">
        <f t="shared" si="1"/>
        <v>-0.44999999999999973</v>
      </c>
      <c r="F24" s="95">
        <v>2.39</v>
      </c>
      <c r="G24" s="95">
        <v>2.2999999999999998</v>
      </c>
      <c r="H24" s="137">
        <f t="shared" si="2"/>
        <v>-9.0000000000000302E-2</v>
      </c>
      <c r="I24" s="156">
        <f t="shared" si="0"/>
        <v>-0.17266187050359713</v>
      </c>
    </row>
    <row r="25" spans="1:9" x14ac:dyDescent="0.25">
      <c r="A25" s="37" t="s">
        <v>14</v>
      </c>
      <c r="B25" s="30">
        <v>3.51</v>
      </c>
      <c r="C25" s="30">
        <v>3.13</v>
      </c>
      <c r="D25" s="30">
        <v>3.13</v>
      </c>
      <c r="E25" s="118">
        <f t="shared" si="1"/>
        <v>-0.37999999999999989</v>
      </c>
      <c r="F25" s="30">
        <v>3.08</v>
      </c>
      <c r="G25" s="30">
        <v>3.21</v>
      </c>
      <c r="H25" s="137">
        <f t="shared" si="2"/>
        <v>0.12999999999999989</v>
      </c>
      <c r="I25" s="156">
        <f t="shared" si="0"/>
        <v>-8.547008547008543E-2</v>
      </c>
    </row>
    <row r="26" spans="1:9" x14ac:dyDescent="0.25">
      <c r="A26" s="76" t="s">
        <v>36</v>
      </c>
      <c r="B26" s="95">
        <v>3.24</v>
      </c>
      <c r="C26" s="95">
        <v>2.91</v>
      </c>
      <c r="D26" s="95">
        <v>2.71</v>
      </c>
      <c r="E26" s="118">
        <f t="shared" si="1"/>
        <v>-0.53000000000000025</v>
      </c>
      <c r="F26" s="95">
        <v>2.5299999999999998</v>
      </c>
      <c r="G26" s="95">
        <v>2.41</v>
      </c>
      <c r="H26" s="137">
        <f t="shared" si="2"/>
        <v>-0.11999999999999966</v>
      </c>
      <c r="I26" s="156">
        <f t="shared" si="0"/>
        <v>-0.25617283950617287</v>
      </c>
    </row>
    <row r="27" spans="1:9" x14ac:dyDescent="0.25">
      <c r="A27" s="37" t="s">
        <v>37</v>
      </c>
      <c r="B27" s="30">
        <v>2.96</v>
      </c>
      <c r="C27" s="30">
        <v>2.4900000000000002</v>
      </c>
      <c r="D27" s="30">
        <v>2.31</v>
      </c>
      <c r="E27" s="118">
        <f t="shared" si="1"/>
        <v>-0.64999999999999991</v>
      </c>
      <c r="F27" s="30">
        <v>2.23</v>
      </c>
      <c r="G27" s="30">
        <v>2.2200000000000002</v>
      </c>
      <c r="H27" s="137">
        <f t="shared" si="2"/>
        <v>-9.9999999999997868E-3</v>
      </c>
      <c r="I27" s="156">
        <f t="shared" si="0"/>
        <v>-0.24999999999999992</v>
      </c>
    </row>
    <row r="28" spans="1:9" x14ac:dyDescent="0.25">
      <c r="A28" s="76" t="s">
        <v>15</v>
      </c>
      <c r="B28" s="95">
        <v>3.42</v>
      </c>
      <c r="C28" s="95">
        <v>3.01</v>
      </c>
      <c r="D28" s="95">
        <v>3.16</v>
      </c>
      <c r="E28" s="118">
        <f t="shared" si="1"/>
        <v>-0.25999999999999979</v>
      </c>
      <c r="F28" s="95">
        <v>2.98</v>
      </c>
      <c r="G28" s="95">
        <v>3.2</v>
      </c>
      <c r="H28" s="137">
        <f t="shared" si="2"/>
        <v>0.2200000000000002</v>
      </c>
      <c r="I28" s="156">
        <f t="shared" si="0"/>
        <v>-6.4327485380116886E-2</v>
      </c>
    </row>
    <row r="29" spans="1:9" x14ac:dyDescent="0.25">
      <c r="A29" s="37" t="s">
        <v>16</v>
      </c>
      <c r="B29" s="30">
        <v>2.73</v>
      </c>
      <c r="C29" s="30">
        <v>2.36</v>
      </c>
      <c r="D29" s="30">
        <v>2.21</v>
      </c>
      <c r="E29" s="118">
        <f t="shared" si="1"/>
        <v>-0.52</v>
      </c>
      <c r="F29" s="30">
        <v>2.11</v>
      </c>
      <c r="G29" s="30">
        <v>2.14</v>
      </c>
      <c r="H29" s="137">
        <f t="shared" si="2"/>
        <v>3.0000000000000249E-2</v>
      </c>
      <c r="I29" s="156">
        <f t="shared" si="0"/>
        <v>-0.21611721611721607</v>
      </c>
    </row>
    <row r="30" spans="1:9" x14ac:dyDescent="0.25">
      <c r="A30" s="76" t="s">
        <v>38</v>
      </c>
      <c r="B30" s="95">
        <v>2.68</v>
      </c>
      <c r="C30" s="95">
        <v>2.38</v>
      </c>
      <c r="D30" s="95">
        <v>2.33</v>
      </c>
      <c r="E30" s="118">
        <f t="shared" si="1"/>
        <v>-0.35000000000000009</v>
      </c>
      <c r="F30" s="95">
        <v>2.34</v>
      </c>
      <c r="G30" s="95">
        <v>2.37</v>
      </c>
      <c r="H30" s="137">
        <f t="shared" si="2"/>
        <v>3.0000000000000249E-2</v>
      </c>
      <c r="I30" s="156">
        <f t="shared" si="0"/>
        <v>-0.11567164179104479</v>
      </c>
    </row>
    <row r="31" spans="1:9" x14ac:dyDescent="0.25">
      <c r="A31" s="37" t="s">
        <v>39</v>
      </c>
      <c r="B31" s="30">
        <v>2.52</v>
      </c>
      <c r="C31" s="30">
        <v>2.27</v>
      </c>
      <c r="D31" s="30">
        <v>2.2400000000000002</v>
      </c>
      <c r="E31" s="118">
        <f t="shared" si="1"/>
        <v>-0.2799999999999998</v>
      </c>
      <c r="F31" s="30">
        <v>2.3199999999999998</v>
      </c>
      <c r="G31" s="30">
        <v>2.35</v>
      </c>
      <c r="H31" s="137">
        <f t="shared" si="2"/>
        <v>3.0000000000000249E-2</v>
      </c>
      <c r="I31" s="156">
        <f t="shared" si="0"/>
        <v>-6.7460317460317429E-2</v>
      </c>
    </row>
    <row r="32" spans="1:9" x14ac:dyDescent="0.25">
      <c r="A32" s="76" t="s">
        <v>17</v>
      </c>
      <c r="B32" s="95">
        <v>2.86</v>
      </c>
      <c r="C32" s="95">
        <v>2.8</v>
      </c>
      <c r="D32" s="95">
        <v>2.58</v>
      </c>
      <c r="E32" s="118">
        <f t="shared" si="1"/>
        <v>-0.2799999999999998</v>
      </c>
      <c r="F32" s="95">
        <v>2.3199999999999998</v>
      </c>
      <c r="G32" s="95">
        <v>2.4</v>
      </c>
      <c r="H32" s="137">
        <f t="shared" si="2"/>
        <v>8.0000000000000071E-2</v>
      </c>
      <c r="I32" s="156">
        <f t="shared" si="0"/>
        <v>-0.16083916083916083</v>
      </c>
    </row>
    <row r="33" spans="1:9" x14ac:dyDescent="0.25">
      <c r="A33" s="37" t="s">
        <v>18</v>
      </c>
      <c r="B33" s="30">
        <v>3.45</v>
      </c>
      <c r="C33" s="30">
        <v>2.86</v>
      </c>
      <c r="D33" s="30">
        <v>2.5099999999999998</v>
      </c>
      <c r="E33" s="118">
        <f t="shared" si="1"/>
        <v>-0.94000000000000039</v>
      </c>
      <c r="F33" s="30">
        <v>2.46</v>
      </c>
      <c r="G33" s="30">
        <v>2.46</v>
      </c>
      <c r="H33" s="137">
        <f t="shared" si="2"/>
        <v>0</v>
      </c>
      <c r="I33" s="156">
        <f t="shared" si="0"/>
        <v>-0.2869565217391305</v>
      </c>
    </row>
    <row r="34" spans="1:9" x14ac:dyDescent="0.25">
      <c r="A34" s="76" t="s">
        <v>40</v>
      </c>
      <c r="B34" s="95">
        <v>3.32</v>
      </c>
      <c r="C34" s="95">
        <v>2.92</v>
      </c>
      <c r="D34" s="95">
        <v>2.56</v>
      </c>
      <c r="E34" s="118">
        <f t="shared" si="1"/>
        <v>-0.75999999999999979</v>
      </c>
      <c r="F34" s="95">
        <v>2.44</v>
      </c>
      <c r="G34" s="95">
        <v>2.33</v>
      </c>
      <c r="H34" s="137">
        <f t="shared" si="2"/>
        <v>-0.10999999999999988</v>
      </c>
      <c r="I34" s="156">
        <f t="shared" si="0"/>
        <v>-0.29819277108433728</v>
      </c>
    </row>
    <row r="35" spans="1:9" x14ac:dyDescent="0.25">
      <c r="A35" s="37" t="s">
        <v>41</v>
      </c>
      <c r="B35" s="30">
        <v>2.86</v>
      </c>
      <c r="C35" s="30">
        <v>2.79</v>
      </c>
      <c r="D35" s="30">
        <v>2.5099999999999998</v>
      </c>
      <c r="E35" s="118">
        <f t="shared" si="1"/>
        <v>-0.35000000000000009</v>
      </c>
      <c r="F35" s="30">
        <v>2.57</v>
      </c>
      <c r="G35" s="30">
        <v>2.41</v>
      </c>
      <c r="H35" s="137">
        <f t="shared" si="2"/>
        <v>-0.1599999999999997</v>
      </c>
      <c r="I35" s="156">
        <f t="shared" si="0"/>
        <v>-0.15734265734265726</v>
      </c>
    </row>
    <row r="36" spans="1:9" x14ac:dyDescent="0.25">
      <c r="A36" s="76" t="s">
        <v>30</v>
      </c>
      <c r="B36" s="95">
        <v>3.5</v>
      </c>
      <c r="C36" s="95">
        <v>3.02</v>
      </c>
      <c r="D36" s="95">
        <v>2.92</v>
      </c>
      <c r="E36" s="118">
        <f t="shared" si="1"/>
        <v>-0.58000000000000007</v>
      </c>
      <c r="F36" s="95">
        <v>2.81</v>
      </c>
      <c r="G36" s="95">
        <v>2.56</v>
      </c>
      <c r="H36" s="137">
        <f t="shared" si="2"/>
        <v>-0.25</v>
      </c>
      <c r="I36" s="156">
        <f t="shared" si="0"/>
        <v>-0.26857142857142857</v>
      </c>
    </row>
    <row r="37" spans="1:9" x14ac:dyDescent="0.25">
      <c r="A37" s="37" t="s">
        <v>42</v>
      </c>
      <c r="B37" s="30">
        <v>3.05</v>
      </c>
      <c r="C37" s="30">
        <v>2.63</v>
      </c>
      <c r="D37" s="30">
        <v>2.41</v>
      </c>
      <c r="E37" s="118">
        <f t="shared" si="1"/>
        <v>-0.63999999999999968</v>
      </c>
      <c r="F37" s="30">
        <v>2.5299999999999998</v>
      </c>
      <c r="G37" s="30">
        <v>2.6</v>
      </c>
      <c r="H37" s="137">
        <f t="shared" si="2"/>
        <v>7.0000000000000284E-2</v>
      </c>
      <c r="I37" s="156">
        <f t="shared" si="0"/>
        <v>-0.14754098360655729</v>
      </c>
    </row>
    <row r="38" spans="1:9" x14ac:dyDescent="0.25">
      <c r="A38" s="76" t="s">
        <v>43</v>
      </c>
      <c r="B38" s="95">
        <v>2.85</v>
      </c>
      <c r="C38" s="95">
        <v>2.4700000000000002</v>
      </c>
      <c r="D38" s="95">
        <v>2.35</v>
      </c>
      <c r="E38" s="118">
        <f t="shared" si="1"/>
        <v>-0.5</v>
      </c>
      <c r="F38" s="95">
        <v>2.29</v>
      </c>
      <c r="G38" s="95">
        <v>2.2000000000000002</v>
      </c>
      <c r="H38" s="137">
        <f t="shared" si="2"/>
        <v>-8.9999999999999858E-2</v>
      </c>
      <c r="I38" s="156">
        <f t="shared" si="0"/>
        <v>-0.22807017543859645</v>
      </c>
    </row>
    <row r="39" spans="1:9" x14ac:dyDescent="0.25">
      <c r="A39" s="37" t="s">
        <v>44</v>
      </c>
      <c r="B39" s="30">
        <v>3.19</v>
      </c>
      <c r="C39" s="30">
        <v>2.68</v>
      </c>
      <c r="D39" s="30">
        <v>2.4500000000000002</v>
      </c>
      <c r="E39" s="118">
        <f t="shared" si="1"/>
        <v>-0.73999999999999977</v>
      </c>
      <c r="F39" s="30">
        <v>2.37</v>
      </c>
      <c r="G39" s="30">
        <v>2.35</v>
      </c>
      <c r="H39" s="137">
        <f t="shared" si="2"/>
        <v>-2.0000000000000018E-2</v>
      </c>
      <c r="I39" s="156">
        <f t="shared" si="0"/>
        <v>-0.26332288401253917</v>
      </c>
    </row>
    <row r="40" spans="1:9" x14ac:dyDescent="0.25">
      <c r="A40" s="76" t="s">
        <v>19</v>
      </c>
      <c r="B40" s="95">
        <v>3.26</v>
      </c>
      <c r="C40" s="95">
        <v>2.92</v>
      </c>
      <c r="D40" s="95">
        <v>2.7</v>
      </c>
      <c r="E40" s="118">
        <f t="shared" si="1"/>
        <v>-0.55999999999999961</v>
      </c>
      <c r="F40" s="95">
        <v>2.5499999999999998</v>
      </c>
      <c r="G40" s="95">
        <v>2.48</v>
      </c>
      <c r="H40" s="137">
        <f t="shared" si="2"/>
        <v>-6.999999999999984E-2</v>
      </c>
      <c r="I40" s="156">
        <f t="shared" si="0"/>
        <v>-0.23926380368098155</v>
      </c>
    </row>
    <row r="41" spans="1:9" x14ac:dyDescent="0.25">
      <c r="A41" s="37" t="s">
        <v>20</v>
      </c>
      <c r="B41" s="30">
        <v>3.27</v>
      </c>
      <c r="C41" s="30">
        <v>3</v>
      </c>
      <c r="D41" s="30">
        <v>2.82</v>
      </c>
      <c r="E41" s="118">
        <f t="shared" si="1"/>
        <v>-0.45000000000000018</v>
      </c>
      <c r="F41" s="30">
        <v>2.69</v>
      </c>
      <c r="G41" s="30">
        <v>2.5499999999999998</v>
      </c>
      <c r="H41" s="137">
        <f t="shared" si="2"/>
        <v>-0.14000000000000012</v>
      </c>
      <c r="I41" s="156">
        <f t="shared" si="0"/>
        <v>-0.22018348623853218</v>
      </c>
    </row>
    <row r="42" spans="1:9" x14ac:dyDescent="0.25">
      <c r="A42" s="76" t="s">
        <v>21</v>
      </c>
      <c r="B42" s="95">
        <v>3.77</v>
      </c>
      <c r="C42" s="95">
        <v>3.17</v>
      </c>
      <c r="D42" s="95">
        <v>3.03</v>
      </c>
      <c r="E42" s="118">
        <f t="shared" si="1"/>
        <v>-0.74000000000000021</v>
      </c>
      <c r="F42" s="95">
        <v>2.88</v>
      </c>
      <c r="G42" s="95">
        <v>2.81</v>
      </c>
      <c r="H42" s="137">
        <f t="shared" si="2"/>
        <v>-6.999999999999984E-2</v>
      </c>
      <c r="I42" s="156">
        <f t="shared" si="0"/>
        <v>-0.25464190981432361</v>
      </c>
    </row>
    <row r="43" spans="1:9" x14ac:dyDescent="0.25">
      <c r="A43" s="37" t="s">
        <v>31</v>
      </c>
      <c r="B43" s="30">
        <v>3.51</v>
      </c>
      <c r="C43" s="30">
        <v>3.13</v>
      </c>
      <c r="D43" s="30">
        <v>2.78</v>
      </c>
      <c r="E43" s="118">
        <f t="shared" si="1"/>
        <v>-0.73</v>
      </c>
      <c r="F43" s="30">
        <v>2.6</v>
      </c>
      <c r="G43" s="30">
        <v>2.4700000000000002</v>
      </c>
      <c r="H43" s="137">
        <f t="shared" si="2"/>
        <v>-0.12999999999999989</v>
      </c>
      <c r="I43" s="156">
        <f t="shared" si="0"/>
        <v>-0.29629629629629622</v>
      </c>
    </row>
    <row r="44" spans="1:9" x14ac:dyDescent="0.25">
      <c r="A44" s="76" t="s">
        <v>22</v>
      </c>
      <c r="B44" s="95">
        <v>3.04</v>
      </c>
      <c r="C44" s="95">
        <v>2.88</v>
      </c>
      <c r="D44" s="95">
        <v>2.66</v>
      </c>
      <c r="E44" s="118">
        <f t="shared" si="1"/>
        <v>-0.37999999999999989</v>
      </c>
      <c r="F44" s="95">
        <v>2.4500000000000002</v>
      </c>
      <c r="G44" s="95">
        <v>2.42</v>
      </c>
      <c r="H44" s="137">
        <f t="shared" si="2"/>
        <v>-3.0000000000000249E-2</v>
      </c>
      <c r="I44" s="156">
        <f t="shared" si="0"/>
        <v>-0.20394736842105265</v>
      </c>
    </row>
    <row r="45" spans="1:9" x14ac:dyDescent="0.25">
      <c r="A45" s="37" t="s">
        <v>23</v>
      </c>
      <c r="B45" s="30">
        <v>2.93</v>
      </c>
      <c r="C45" s="30">
        <v>2.68</v>
      </c>
      <c r="D45" s="30">
        <v>2.58</v>
      </c>
      <c r="E45" s="118">
        <f t="shared" si="1"/>
        <v>-0.35000000000000009</v>
      </c>
      <c r="F45" s="30">
        <v>2.5</v>
      </c>
      <c r="G45" s="30">
        <v>2.41</v>
      </c>
      <c r="H45" s="137">
        <f t="shared" si="2"/>
        <v>-8.9999999999999858E-2</v>
      </c>
      <c r="I45" s="156">
        <f t="shared" si="0"/>
        <v>-0.17747440273037543</v>
      </c>
    </row>
    <row r="46" spans="1:9" ht="15.75" thickBot="1" x14ac:dyDescent="0.3">
      <c r="A46" s="81" t="s">
        <v>24</v>
      </c>
      <c r="B46" s="97">
        <v>2.83</v>
      </c>
      <c r="C46" s="97">
        <v>2.5299999999999998</v>
      </c>
      <c r="D46" s="97">
        <v>2.34</v>
      </c>
      <c r="E46" s="141">
        <f t="shared" si="1"/>
        <v>-0.49000000000000021</v>
      </c>
      <c r="F46" s="97">
        <v>2.35</v>
      </c>
      <c r="G46" s="97">
        <v>2.4500000000000002</v>
      </c>
      <c r="H46" s="138">
        <f t="shared" si="2"/>
        <v>0.10000000000000009</v>
      </c>
      <c r="I46" s="157">
        <f t="shared" si="0"/>
        <v>-0.13427561837455826</v>
      </c>
    </row>
    <row r="47" spans="1:9" x14ac:dyDescent="0.25">
      <c r="A47" s="8"/>
      <c r="B47" s="7"/>
      <c r="C47" s="7"/>
      <c r="D47" s="7"/>
      <c r="E47" s="7"/>
      <c r="F47" s="7"/>
    </row>
    <row r="48" spans="1:9" x14ac:dyDescent="0.25">
      <c r="A48" s="9" t="s">
        <v>73</v>
      </c>
      <c r="B48" s="5"/>
      <c r="C48" s="5"/>
      <c r="D48" s="5"/>
      <c r="E48" s="5"/>
      <c r="F48" s="5"/>
    </row>
    <row r="49" spans="1:8" x14ac:dyDescent="0.25">
      <c r="A49" s="4" t="s">
        <v>74</v>
      </c>
      <c r="B49" s="5"/>
      <c r="C49" s="5"/>
      <c r="D49" s="5"/>
      <c r="E49" s="5"/>
      <c r="F49" s="5"/>
    </row>
    <row r="50" spans="1:8" x14ac:dyDescent="0.25">
      <c r="A50" s="4" t="s">
        <v>75</v>
      </c>
      <c r="B50" s="5"/>
      <c r="C50" s="5"/>
      <c r="D50" s="5"/>
      <c r="E50" s="5"/>
      <c r="F50" s="5"/>
    </row>
    <row r="51" spans="1:8" x14ac:dyDescent="0.25">
      <c r="A51" s="4" t="s">
        <v>76</v>
      </c>
      <c r="B51" s="5"/>
      <c r="C51" s="5"/>
      <c r="D51" s="5"/>
      <c r="E51" s="5"/>
      <c r="F51" s="5"/>
    </row>
    <row r="52" spans="1:8" x14ac:dyDescent="0.25">
      <c r="A52" s="4" t="s">
        <v>77</v>
      </c>
      <c r="B52" s="5"/>
      <c r="C52" s="5"/>
      <c r="D52" s="5"/>
      <c r="E52" s="5"/>
      <c r="F52" s="5"/>
    </row>
    <row r="53" spans="1:8" x14ac:dyDescent="0.25">
      <c r="A53" s="4" t="s">
        <v>78</v>
      </c>
      <c r="B53" s="5"/>
      <c r="C53" s="5"/>
      <c r="D53" s="5"/>
      <c r="E53" s="5"/>
      <c r="F53" s="5"/>
    </row>
    <row r="54" spans="1:8" ht="30.75" customHeight="1" x14ac:dyDescent="0.25">
      <c r="A54" s="169" t="s">
        <v>79</v>
      </c>
      <c r="B54" s="169"/>
      <c r="C54" s="169"/>
      <c r="D54" s="169"/>
      <c r="E54" s="169"/>
      <c r="F54" s="169"/>
      <c r="G54" s="169"/>
      <c r="H54" s="73"/>
    </row>
  </sheetData>
  <sortState ref="A9:F48">
    <sortCondition ref="A9:A48"/>
  </sortState>
  <mergeCells count="7">
    <mergeCell ref="A54:G54"/>
    <mergeCell ref="A3:G3"/>
    <mergeCell ref="A4:A5"/>
    <mergeCell ref="B4:H4"/>
    <mergeCell ref="A1:I1"/>
    <mergeCell ref="A2:I2"/>
    <mergeCell ref="I4:I5"/>
  </mergeCells>
  <hyperlinks>
    <hyperlink ref="A49" r:id="rId1" display="Dauphin County information: http://factfinder.census.gov/faces/tableservices/jsf/pages/productview.xhtml?src=CF"/>
    <hyperlink ref="A50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22" workbookViewId="0">
      <selection activeCell="J21" sqref="J21"/>
    </sheetView>
  </sheetViews>
  <sheetFormatPr defaultRowHeight="15" x14ac:dyDescent="0.25"/>
  <cols>
    <col min="1" max="1" width="24.28515625" customWidth="1"/>
    <col min="3" max="3" width="11.7109375" customWidth="1"/>
    <col min="4" max="4" width="11" customWidth="1"/>
    <col min="5" max="5" width="11.140625" customWidth="1"/>
    <col min="6" max="6" width="10.7109375" customWidth="1"/>
    <col min="7" max="7" width="11.7109375" customWidth="1"/>
  </cols>
  <sheetData>
    <row r="1" spans="1:7" x14ac:dyDescent="0.25">
      <c r="A1" s="182" t="s">
        <v>113</v>
      </c>
      <c r="B1" s="182"/>
      <c r="C1" s="182"/>
      <c r="D1" s="182"/>
      <c r="E1" s="182"/>
      <c r="F1" s="182"/>
      <c r="G1" s="182"/>
    </row>
    <row r="2" spans="1:7" x14ac:dyDescent="0.25">
      <c r="A2" s="182" t="s">
        <v>114</v>
      </c>
      <c r="B2" s="182"/>
      <c r="C2" s="182"/>
      <c r="D2" s="182"/>
      <c r="E2" s="182"/>
      <c r="F2" s="182"/>
      <c r="G2" s="182"/>
    </row>
    <row r="3" spans="1:7" ht="15.75" thickBot="1" x14ac:dyDescent="0.3">
      <c r="A3" s="22"/>
      <c r="B3" s="22"/>
      <c r="C3" s="22"/>
      <c r="D3" s="22"/>
      <c r="E3" s="22"/>
      <c r="F3" s="23"/>
      <c r="G3" s="21"/>
    </row>
    <row r="4" spans="1:7" x14ac:dyDescent="0.25">
      <c r="A4" s="177" t="s">
        <v>3</v>
      </c>
      <c r="B4" s="179" t="s">
        <v>115</v>
      </c>
      <c r="C4" s="181">
        <v>2000</v>
      </c>
      <c r="D4" s="181"/>
      <c r="E4" s="181">
        <v>2010</v>
      </c>
      <c r="F4" s="181"/>
      <c r="G4" s="183" t="s">
        <v>116</v>
      </c>
    </row>
    <row r="5" spans="1:7" x14ac:dyDescent="0.25">
      <c r="A5" s="178"/>
      <c r="B5" s="180"/>
      <c r="C5" s="185" t="s">
        <v>117</v>
      </c>
      <c r="D5" s="180" t="s">
        <v>118</v>
      </c>
      <c r="E5" s="185" t="s">
        <v>117</v>
      </c>
      <c r="F5" s="180" t="s">
        <v>118</v>
      </c>
      <c r="G5" s="184"/>
    </row>
    <row r="6" spans="1:7" ht="27" customHeight="1" x14ac:dyDescent="0.25">
      <c r="A6" s="178"/>
      <c r="B6" s="180"/>
      <c r="C6" s="185"/>
      <c r="D6" s="180"/>
      <c r="E6" s="185"/>
      <c r="F6" s="180"/>
      <c r="G6" s="184"/>
    </row>
    <row r="7" spans="1:7" x14ac:dyDescent="0.25">
      <c r="A7" s="40" t="s">
        <v>69</v>
      </c>
      <c r="B7" s="58">
        <v>525.29999999999995</v>
      </c>
      <c r="C7" s="59">
        <v>251798</v>
      </c>
      <c r="D7" s="58">
        <v>479</v>
      </c>
      <c r="E7" s="59">
        <v>268100</v>
      </c>
      <c r="F7" s="60">
        <f>E7/B7</f>
        <v>510.37502379592615</v>
      </c>
      <c r="G7" s="61">
        <f>F7-D7</f>
        <v>31.375023795926154</v>
      </c>
    </row>
    <row r="8" spans="1:7" x14ac:dyDescent="0.25">
      <c r="A8" s="37" t="s">
        <v>6</v>
      </c>
      <c r="B8" s="30">
        <v>0.7</v>
      </c>
      <c r="C8" s="145">
        <v>354</v>
      </c>
      <c r="D8" s="145">
        <v>506</v>
      </c>
      <c r="E8" s="145">
        <v>368</v>
      </c>
      <c r="F8" s="145">
        <f t="shared" ref="F8" si="0">E8/B8</f>
        <v>525.71428571428578</v>
      </c>
      <c r="G8" s="61">
        <f t="shared" ref="G8" si="1">F8-D8</f>
        <v>19.714285714285779</v>
      </c>
    </row>
    <row r="9" spans="1:7" x14ac:dyDescent="0.25">
      <c r="A9" s="76" t="s">
        <v>25</v>
      </c>
      <c r="B9" s="95">
        <v>16.7</v>
      </c>
      <c r="C9" s="96">
        <v>2847</v>
      </c>
      <c r="D9" s="96">
        <v>170</v>
      </c>
      <c r="E9" s="96">
        <v>2997</v>
      </c>
      <c r="F9" s="96">
        <f t="shared" ref="F9:F47" si="2">E9/B9</f>
        <v>179.46107784431138</v>
      </c>
      <c r="G9" s="61">
        <f t="shared" ref="G9:G47" si="3">F9-D9</f>
        <v>9.4610778443113759</v>
      </c>
    </row>
    <row r="10" spans="1:7" x14ac:dyDescent="0.25">
      <c r="A10" s="37" t="s">
        <v>32</v>
      </c>
      <c r="B10" s="30">
        <v>0.4</v>
      </c>
      <c r="C10" s="145">
        <v>773</v>
      </c>
      <c r="D10" s="145">
        <v>1933</v>
      </c>
      <c r="E10" s="57">
        <v>791</v>
      </c>
      <c r="F10" s="145">
        <f t="shared" si="2"/>
        <v>1977.5</v>
      </c>
      <c r="G10" s="61">
        <f t="shared" si="3"/>
        <v>44.5</v>
      </c>
    </row>
    <row r="11" spans="1:7" x14ac:dyDescent="0.25">
      <c r="A11" s="76" t="s">
        <v>26</v>
      </c>
      <c r="B11" s="95">
        <v>27.2</v>
      </c>
      <c r="C11" s="96">
        <v>21273</v>
      </c>
      <c r="D11" s="96">
        <v>782</v>
      </c>
      <c r="E11" s="96">
        <v>24679</v>
      </c>
      <c r="F11" s="96">
        <f t="shared" si="2"/>
        <v>907.31617647058829</v>
      </c>
      <c r="G11" s="61">
        <f t="shared" si="3"/>
        <v>125.31617647058829</v>
      </c>
    </row>
    <row r="12" spans="1:7" x14ac:dyDescent="0.25">
      <c r="A12" s="37" t="s">
        <v>27</v>
      </c>
      <c r="B12" s="30">
        <v>39.9</v>
      </c>
      <c r="C12" s="145">
        <v>5322</v>
      </c>
      <c r="D12" s="145">
        <v>133</v>
      </c>
      <c r="E12" s="57">
        <v>5718</v>
      </c>
      <c r="F12" s="145">
        <f t="shared" si="2"/>
        <v>143.30827067669173</v>
      </c>
      <c r="G12" s="61">
        <f t="shared" si="3"/>
        <v>10.308270676691734</v>
      </c>
    </row>
    <row r="13" spans="1:7" x14ac:dyDescent="0.25">
      <c r="A13" s="76" t="s">
        <v>7</v>
      </c>
      <c r="B13" s="95">
        <v>0.5</v>
      </c>
      <c r="C13" s="96">
        <v>1344</v>
      </c>
      <c r="D13" s="96">
        <v>2688</v>
      </c>
      <c r="E13" s="96">
        <v>1510</v>
      </c>
      <c r="F13" s="96">
        <f t="shared" si="2"/>
        <v>3020</v>
      </c>
      <c r="G13" s="61">
        <f t="shared" si="3"/>
        <v>332</v>
      </c>
    </row>
    <row r="14" spans="1:7" x14ac:dyDescent="0.25">
      <c r="A14" s="37" t="s">
        <v>8</v>
      </c>
      <c r="B14" s="30">
        <v>3</v>
      </c>
      <c r="C14" s="145">
        <v>676</v>
      </c>
      <c r="D14" s="145">
        <v>225</v>
      </c>
      <c r="E14" s="145">
        <v>765</v>
      </c>
      <c r="F14" s="145">
        <f t="shared" si="2"/>
        <v>255</v>
      </c>
      <c r="G14" s="61">
        <f t="shared" si="3"/>
        <v>30</v>
      </c>
    </row>
    <row r="15" spans="1:7" x14ac:dyDescent="0.25">
      <c r="A15" s="76" t="s">
        <v>9</v>
      </c>
      <c r="B15" s="95">
        <v>0.3</v>
      </c>
      <c r="C15" s="96">
        <v>875</v>
      </c>
      <c r="D15" s="96">
        <v>2917</v>
      </c>
      <c r="E15" s="96">
        <v>841</v>
      </c>
      <c r="F15" s="96">
        <f t="shared" si="2"/>
        <v>2803.3333333333335</v>
      </c>
      <c r="G15" s="61">
        <f t="shared" si="3"/>
        <v>-113.66666666666652</v>
      </c>
    </row>
    <row r="16" spans="1:7" x14ac:dyDescent="0.25">
      <c r="A16" s="37" t="s">
        <v>10</v>
      </c>
      <c r="B16" s="30">
        <v>27.9</v>
      </c>
      <c r="C16" s="145">
        <v>3329</v>
      </c>
      <c r="D16" s="145">
        <v>119</v>
      </c>
      <c r="E16" s="57">
        <v>3483</v>
      </c>
      <c r="F16" s="145">
        <f t="shared" si="2"/>
        <v>124.83870967741936</v>
      </c>
      <c r="G16" s="61">
        <f t="shared" si="3"/>
        <v>5.8387096774193594</v>
      </c>
    </row>
    <row r="17" spans="1:7" x14ac:dyDescent="0.25">
      <c r="A17" s="76" t="s">
        <v>70</v>
      </c>
      <c r="B17" s="95">
        <v>8.1</v>
      </c>
      <c r="C17" s="96">
        <v>48950</v>
      </c>
      <c r="D17" s="96">
        <v>6043</v>
      </c>
      <c r="E17" s="96">
        <v>49528</v>
      </c>
      <c r="F17" s="96">
        <f t="shared" si="2"/>
        <v>6114.5679012345681</v>
      </c>
      <c r="G17" s="61">
        <f t="shared" si="3"/>
        <v>71.567901234568126</v>
      </c>
    </row>
    <row r="18" spans="1:7" x14ac:dyDescent="0.25">
      <c r="A18" s="37" t="s">
        <v>33</v>
      </c>
      <c r="B18" s="30">
        <v>0.7</v>
      </c>
      <c r="C18" s="145">
        <v>2720</v>
      </c>
      <c r="D18" s="145">
        <v>3886</v>
      </c>
      <c r="E18" s="57">
        <v>2399</v>
      </c>
      <c r="F18" s="145">
        <f t="shared" si="2"/>
        <v>3427.1428571428573</v>
      </c>
      <c r="G18" s="61">
        <f t="shared" si="3"/>
        <v>-458.85714285714266</v>
      </c>
    </row>
    <row r="19" spans="1:7" x14ac:dyDescent="0.25">
      <c r="A19" s="76" t="s">
        <v>28</v>
      </c>
      <c r="B19" s="95">
        <v>1.3</v>
      </c>
      <c r="C19" s="96">
        <v>4360</v>
      </c>
      <c r="D19" s="96">
        <v>3354</v>
      </c>
      <c r="E19" s="96">
        <v>4538</v>
      </c>
      <c r="F19" s="96">
        <f t="shared" si="2"/>
        <v>3490.7692307692305</v>
      </c>
      <c r="G19" s="61">
        <f t="shared" si="3"/>
        <v>136.76923076923049</v>
      </c>
    </row>
    <row r="20" spans="1:7" x14ac:dyDescent="0.25">
      <c r="A20" s="37" t="s">
        <v>11</v>
      </c>
      <c r="B20" s="30">
        <v>38.9</v>
      </c>
      <c r="C20" s="145">
        <v>1728</v>
      </c>
      <c r="D20" s="145">
        <v>44</v>
      </c>
      <c r="E20" s="57">
        <v>1941</v>
      </c>
      <c r="F20" s="145">
        <f t="shared" si="2"/>
        <v>49.897172236503856</v>
      </c>
      <c r="G20" s="61">
        <f t="shared" si="3"/>
        <v>5.8971722365038559</v>
      </c>
    </row>
    <row r="21" spans="1:7" x14ac:dyDescent="0.25">
      <c r="A21" s="76" t="s">
        <v>12</v>
      </c>
      <c r="B21" s="95">
        <v>24.2</v>
      </c>
      <c r="C21" s="96">
        <v>327</v>
      </c>
      <c r="D21" s="96">
        <v>14</v>
      </c>
      <c r="E21" s="96">
        <v>362</v>
      </c>
      <c r="F21" s="96">
        <f t="shared" si="2"/>
        <v>14.958677685950414</v>
      </c>
      <c r="G21" s="61">
        <f t="shared" si="3"/>
        <v>0.95867768595041447</v>
      </c>
    </row>
    <row r="22" spans="1:7" x14ac:dyDescent="0.25">
      <c r="A22" s="37" t="s">
        <v>29</v>
      </c>
      <c r="B22" s="30">
        <v>22.8</v>
      </c>
      <c r="C22" s="145">
        <v>5224</v>
      </c>
      <c r="D22" s="145">
        <v>229</v>
      </c>
      <c r="E22" s="57">
        <v>5235</v>
      </c>
      <c r="F22" s="145">
        <f t="shared" si="2"/>
        <v>229.60526315789474</v>
      </c>
      <c r="G22" s="61">
        <f t="shared" si="3"/>
        <v>0.60526315789473983</v>
      </c>
    </row>
    <row r="23" spans="1:7" x14ac:dyDescent="0.25">
      <c r="A23" s="76" t="s">
        <v>34</v>
      </c>
      <c r="B23" s="95">
        <v>28.1</v>
      </c>
      <c r="C23" s="96">
        <v>44424</v>
      </c>
      <c r="D23" s="96">
        <v>1581</v>
      </c>
      <c r="E23" s="96">
        <v>47360</v>
      </c>
      <c r="F23" s="96">
        <f t="shared" si="2"/>
        <v>1685.409252669039</v>
      </c>
      <c r="G23" s="61">
        <f t="shared" si="3"/>
        <v>104.40925266903901</v>
      </c>
    </row>
    <row r="24" spans="1:7" x14ac:dyDescent="0.25">
      <c r="A24" s="37" t="s">
        <v>35</v>
      </c>
      <c r="B24" s="30">
        <v>12.1</v>
      </c>
      <c r="C24" s="145">
        <v>8149</v>
      </c>
      <c r="D24" s="145">
        <v>673</v>
      </c>
      <c r="E24" s="57">
        <v>8268</v>
      </c>
      <c r="F24" s="145">
        <f t="shared" si="2"/>
        <v>683.30578512396698</v>
      </c>
      <c r="G24" s="61">
        <f t="shared" si="3"/>
        <v>10.305785123966984</v>
      </c>
    </row>
    <row r="25" spans="1:7" x14ac:dyDescent="0.25">
      <c r="A25" s="76" t="s">
        <v>13</v>
      </c>
      <c r="B25" s="95">
        <v>1.3</v>
      </c>
      <c r="C25" s="96">
        <v>1937</v>
      </c>
      <c r="D25" s="96">
        <v>1490</v>
      </c>
      <c r="E25" s="96">
        <v>1779</v>
      </c>
      <c r="F25" s="96">
        <f t="shared" si="2"/>
        <v>1368.4615384615383</v>
      </c>
      <c r="G25" s="61">
        <f t="shared" si="3"/>
        <v>-121.53846153846166</v>
      </c>
    </row>
    <row r="26" spans="1:7" x14ac:dyDescent="0.25">
      <c r="A26" s="37" t="s">
        <v>14</v>
      </c>
      <c r="B26" s="30">
        <v>26.4</v>
      </c>
      <c r="C26" s="145">
        <v>1095</v>
      </c>
      <c r="D26" s="145">
        <v>41</v>
      </c>
      <c r="E26" s="57">
        <v>1618</v>
      </c>
      <c r="F26" s="145">
        <f t="shared" si="2"/>
        <v>61.287878787878789</v>
      </c>
      <c r="G26" s="61">
        <f t="shared" si="3"/>
        <v>20.287878787878789</v>
      </c>
    </row>
    <row r="27" spans="1:7" x14ac:dyDescent="0.25">
      <c r="A27" s="76" t="s">
        <v>36</v>
      </c>
      <c r="B27" s="95">
        <v>54.6</v>
      </c>
      <c r="C27" s="96">
        <v>4823</v>
      </c>
      <c r="D27" s="96">
        <v>88</v>
      </c>
      <c r="E27" s="96">
        <v>4976</v>
      </c>
      <c r="F27" s="96">
        <f t="shared" si="2"/>
        <v>91.135531135531139</v>
      </c>
      <c r="G27" s="61">
        <f t="shared" si="3"/>
        <v>3.1355311355311386</v>
      </c>
    </row>
    <row r="28" spans="1:7" x14ac:dyDescent="0.25">
      <c r="A28" s="37" t="s">
        <v>37</v>
      </c>
      <c r="B28" s="30">
        <v>2</v>
      </c>
      <c r="C28" s="145">
        <v>9242</v>
      </c>
      <c r="D28" s="145">
        <v>4621</v>
      </c>
      <c r="E28" s="57">
        <v>8901</v>
      </c>
      <c r="F28" s="145">
        <f t="shared" si="2"/>
        <v>4450.5</v>
      </c>
      <c r="G28" s="61">
        <f t="shared" si="3"/>
        <v>-170.5</v>
      </c>
    </row>
    <row r="29" spans="1:7" x14ac:dyDescent="0.25">
      <c r="A29" s="76" t="s">
        <v>15</v>
      </c>
      <c r="B29" s="95">
        <v>15.4</v>
      </c>
      <c r="C29" s="96">
        <v>662</v>
      </c>
      <c r="D29" s="96">
        <v>43</v>
      </c>
      <c r="E29" s="96">
        <v>784</v>
      </c>
      <c r="F29" s="96">
        <f t="shared" si="2"/>
        <v>50.909090909090907</v>
      </c>
      <c r="G29" s="61">
        <f t="shared" si="3"/>
        <v>7.9090909090909065</v>
      </c>
    </row>
    <row r="30" spans="1:7" x14ac:dyDescent="0.25">
      <c r="A30" s="37" t="s">
        <v>16</v>
      </c>
      <c r="B30" s="30">
        <v>0.8</v>
      </c>
      <c r="C30" s="145">
        <v>2562</v>
      </c>
      <c r="D30" s="145">
        <v>3203</v>
      </c>
      <c r="E30" s="57">
        <v>2557</v>
      </c>
      <c r="F30" s="145">
        <f t="shared" si="2"/>
        <v>3196.25</v>
      </c>
      <c r="G30" s="61">
        <f t="shared" si="3"/>
        <v>-6.75</v>
      </c>
    </row>
    <row r="31" spans="1:7" x14ac:dyDescent="0.25">
      <c r="A31" s="76" t="s">
        <v>38</v>
      </c>
      <c r="B31" s="95">
        <v>0.4</v>
      </c>
      <c r="C31" s="96">
        <v>1570</v>
      </c>
      <c r="D31" s="96">
        <v>3925</v>
      </c>
      <c r="E31" s="96">
        <v>1561</v>
      </c>
      <c r="F31" s="96">
        <f t="shared" si="2"/>
        <v>3902.5</v>
      </c>
      <c r="G31" s="61">
        <f t="shared" si="3"/>
        <v>-22.5</v>
      </c>
    </row>
    <row r="32" spans="1:7" x14ac:dyDescent="0.25">
      <c r="A32" s="37" t="s">
        <v>39</v>
      </c>
      <c r="B32" s="30">
        <v>0.5</v>
      </c>
      <c r="C32" s="145">
        <v>3044</v>
      </c>
      <c r="D32" s="145">
        <v>6088</v>
      </c>
      <c r="E32" s="57">
        <v>3008</v>
      </c>
      <c r="F32" s="145">
        <f t="shared" si="2"/>
        <v>6016</v>
      </c>
      <c r="G32" s="61">
        <f t="shared" si="3"/>
        <v>-72</v>
      </c>
    </row>
    <row r="33" spans="1:7" x14ac:dyDescent="0.25">
      <c r="A33" s="76" t="s">
        <v>17</v>
      </c>
      <c r="B33" s="95">
        <v>0.5</v>
      </c>
      <c r="C33" s="96">
        <v>304</v>
      </c>
      <c r="D33" s="96">
        <v>608</v>
      </c>
      <c r="E33" s="96">
        <v>298</v>
      </c>
      <c r="F33" s="96">
        <f t="shared" si="2"/>
        <v>596</v>
      </c>
      <c r="G33" s="61">
        <f t="shared" si="3"/>
        <v>-12</v>
      </c>
    </row>
    <row r="34" spans="1:7" x14ac:dyDescent="0.25">
      <c r="A34" s="37" t="s">
        <v>18</v>
      </c>
      <c r="B34" s="30">
        <v>5.9</v>
      </c>
      <c r="C34" s="145">
        <v>182</v>
      </c>
      <c r="D34" s="145">
        <v>31</v>
      </c>
      <c r="E34" s="57">
        <v>239</v>
      </c>
      <c r="F34" s="145">
        <f t="shared" si="2"/>
        <v>40.508474576271183</v>
      </c>
      <c r="G34" s="61">
        <f t="shared" si="3"/>
        <v>9.5084745762711833</v>
      </c>
    </row>
    <row r="35" spans="1:7" x14ac:dyDescent="0.25">
      <c r="A35" s="76" t="s">
        <v>40</v>
      </c>
      <c r="B35" s="95">
        <v>0.3</v>
      </c>
      <c r="C35" s="96">
        <v>963</v>
      </c>
      <c r="D35" s="96">
        <v>3210</v>
      </c>
      <c r="E35" s="96">
        <v>907</v>
      </c>
      <c r="F35" s="96">
        <f t="shared" si="2"/>
        <v>3023.3333333333335</v>
      </c>
      <c r="G35" s="61">
        <f t="shared" si="3"/>
        <v>-186.66666666666652</v>
      </c>
    </row>
    <row r="36" spans="1:7" x14ac:dyDescent="0.25">
      <c r="A36" s="37" t="s">
        <v>41</v>
      </c>
      <c r="B36" s="30">
        <v>23.4</v>
      </c>
      <c r="C36" s="145">
        <v>180</v>
      </c>
      <c r="D36" s="145">
        <v>8</v>
      </c>
      <c r="E36" s="57">
        <v>231</v>
      </c>
      <c r="F36" s="145">
        <f t="shared" si="2"/>
        <v>9.8717948717948723</v>
      </c>
      <c r="G36" s="61">
        <f t="shared" si="3"/>
        <v>1.8717948717948723</v>
      </c>
    </row>
    <row r="37" spans="1:7" x14ac:dyDescent="0.25">
      <c r="A37" s="76" t="s">
        <v>30</v>
      </c>
      <c r="B37" s="95">
        <v>11.4</v>
      </c>
      <c r="C37" s="96">
        <v>4793</v>
      </c>
      <c r="D37" s="96">
        <v>420</v>
      </c>
      <c r="E37" s="96">
        <v>6248</v>
      </c>
      <c r="F37" s="96">
        <f t="shared" si="2"/>
        <v>548.07017543859649</v>
      </c>
      <c r="G37" s="61">
        <f t="shared" si="3"/>
        <v>128.07017543859649</v>
      </c>
    </row>
    <row r="38" spans="1:7" x14ac:dyDescent="0.25">
      <c r="A38" s="37" t="s">
        <v>42</v>
      </c>
      <c r="B38" s="30">
        <v>1.8</v>
      </c>
      <c r="C38" s="145">
        <v>5858</v>
      </c>
      <c r="D38" s="145">
        <v>3254</v>
      </c>
      <c r="E38" s="57">
        <v>5990</v>
      </c>
      <c r="F38" s="145">
        <f t="shared" si="2"/>
        <v>3327.7777777777778</v>
      </c>
      <c r="G38" s="61">
        <f t="shared" si="3"/>
        <v>73.777777777777828</v>
      </c>
    </row>
    <row r="39" spans="1:7" x14ac:dyDescent="0.25">
      <c r="A39" s="76" t="s">
        <v>43</v>
      </c>
      <c r="B39" s="95">
        <v>13.4</v>
      </c>
      <c r="C39" s="96">
        <v>21895</v>
      </c>
      <c r="D39" s="96">
        <v>1634</v>
      </c>
      <c r="E39" s="96">
        <v>24036</v>
      </c>
      <c r="F39" s="96">
        <f t="shared" si="2"/>
        <v>1793.731343283582</v>
      </c>
      <c r="G39" s="61">
        <f t="shared" si="3"/>
        <v>159.73134328358196</v>
      </c>
    </row>
    <row r="40" spans="1:7" x14ac:dyDescent="0.25">
      <c r="A40" s="37" t="s">
        <v>44</v>
      </c>
      <c r="B40" s="30">
        <v>13.2</v>
      </c>
      <c r="C40" s="145">
        <v>22611</v>
      </c>
      <c r="D40" s="145">
        <v>1713</v>
      </c>
      <c r="E40" s="57">
        <v>23362</v>
      </c>
      <c r="F40" s="145">
        <f t="shared" si="2"/>
        <v>1769.848484848485</v>
      </c>
      <c r="G40" s="61">
        <f t="shared" si="3"/>
        <v>56.848484848484986</v>
      </c>
    </row>
    <row r="41" spans="1:7" x14ac:dyDescent="0.25">
      <c r="A41" s="76" t="s">
        <v>19</v>
      </c>
      <c r="B41" s="95">
        <v>26</v>
      </c>
      <c r="C41" s="96">
        <v>3930</v>
      </c>
      <c r="D41" s="96">
        <v>151</v>
      </c>
      <c r="E41" s="96">
        <v>4161</v>
      </c>
      <c r="F41" s="96">
        <f t="shared" si="2"/>
        <v>160.03846153846155</v>
      </c>
      <c r="G41" s="61">
        <f t="shared" si="3"/>
        <v>9.0384615384615472</v>
      </c>
    </row>
    <row r="42" spans="1:7" x14ac:dyDescent="0.25">
      <c r="A42" s="37" t="s">
        <v>20</v>
      </c>
      <c r="B42" s="30">
        <v>18.600000000000001</v>
      </c>
      <c r="C42" s="145">
        <v>2047</v>
      </c>
      <c r="D42" s="145">
        <v>110</v>
      </c>
      <c r="E42" s="57">
        <v>2268</v>
      </c>
      <c r="F42" s="145">
        <f t="shared" si="2"/>
        <v>121.93548387096773</v>
      </c>
      <c r="G42" s="61">
        <f t="shared" si="3"/>
        <v>11.93548387096773</v>
      </c>
    </row>
    <row r="43" spans="1:7" x14ac:dyDescent="0.25">
      <c r="A43" s="76" t="s">
        <v>21</v>
      </c>
      <c r="B43" s="95">
        <v>13.9</v>
      </c>
      <c r="C43" s="96">
        <v>1184</v>
      </c>
      <c r="D43" s="96">
        <v>85</v>
      </c>
      <c r="E43" s="96">
        <v>1341</v>
      </c>
      <c r="F43" s="96">
        <f t="shared" si="2"/>
        <v>96.474820143884884</v>
      </c>
      <c r="G43" s="61">
        <f t="shared" si="3"/>
        <v>11.474820143884884</v>
      </c>
    </row>
    <row r="44" spans="1:7" x14ac:dyDescent="0.25">
      <c r="A44" s="37" t="s">
        <v>31</v>
      </c>
      <c r="B44" s="30">
        <v>23.2</v>
      </c>
      <c r="C44" s="145">
        <v>6505</v>
      </c>
      <c r="D44" s="145">
        <v>280</v>
      </c>
      <c r="E44" s="57">
        <v>9343</v>
      </c>
      <c r="F44" s="145">
        <f t="shared" si="2"/>
        <v>402.7155172413793</v>
      </c>
      <c r="G44" s="61">
        <f t="shared" si="3"/>
        <v>122.7155172413793</v>
      </c>
    </row>
    <row r="45" spans="1:7" x14ac:dyDescent="0.25">
      <c r="A45" s="76" t="s">
        <v>22</v>
      </c>
      <c r="B45" s="95">
        <v>10.1</v>
      </c>
      <c r="C45" s="96">
        <v>1168</v>
      </c>
      <c r="D45" s="96">
        <v>116</v>
      </c>
      <c r="E45" s="96">
        <v>1210</v>
      </c>
      <c r="F45" s="96">
        <f t="shared" si="2"/>
        <v>119.80198019801981</v>
      </c>
      <c r="G45" s="61">
        <f t="shared" si="3"/>
        <v>3.8019801980198054</v>
      </c>
    </row>
    <row r="46" spans="1:7" x14ac:dyDescent="0.25">
      <c r="A46" s="37" t="s">
        <v>23</v>
      </c>
      <c r="B46" s="30">
        <v>8.8000000000000007</v>
      </c>
      <c r="C46" s="145">
        <v>1135</v>
      </c>
      <c r="D46" s="145">
        <v>129</v>
      </c>
      <c r="E46" s="57">
        <v>1112</v>
      </c>
      <c r="F46" s="145">
        <f t="shared" si="2"/>
        <v>126.36363636363636</v>
      </c>
      <c r="G46" s="61">
        <f t="shared" si="3"/>
        <v>-2.6363636363636402</v>
      </c>
    </row>
    <row r="47" spans="1:7" ht="15.75" thickBot="1" x14ac:dyDescent="0.3">
      <c r="A47" s="81" t="s">
        <v>24</v>
      </c>
      <c r="B47" s="97">
        <v>0.3</v>
      </c>
      <c r="C47" s="98">
        <v>1433</v>
      </c>
      <c r="D47" s="98">
        <v>4777</v>
      </c>
      <c r="E47" s="98">
        <v>1387</v>
      </c>
      <c r="F47" s="98">
        <f t="shared" si="2"/>
        <v>4623.3333333333339</v>
      </c>
      <c r="G47" s="146">
        <f t="shared" si="3"/>
        <v>-153.66666666666606</v>
      </c>
    </row>
    <row r="48" spans="1:7" x14ac:dyDescent="0.25">
      <c r="A48" s="8"/>
      <c r="B48" s="7"/>
      <c r="C48" s="7"/>
      <c r="D48" s="7"/>
      <c r="E48" s="7"/>
      <c r="F48" s="24"/>
      <c r="G48" s="21"/>
    </row>
    <row r="49" spans="1:7" x14ac:dyDescent="0.25">
      <c r="A49" s="6" t="s">
        <v>119</v>
      </c>
      <c r="B49" s="7"/>
      <c r="C49" s="7"/>
      <c r="D49" s="7"/>
      <c r="E49" s="7"/>
      <c r="F49" s="24"/>
      <c r="G49" s="21"/>
    </row>
    <row r="50" spans="1:7" x14ac:dyDescent="0.25">
      <c r="A50" s="26" t="s">
        <v>120</v>
      </c>
      <c r="B50" s="25"/>
      <c r="C50" s="25"/>
      <c r="D50" s="25"/>
      <c r="E50" s="25"/>
      <c r="F50" s="27"/>
      <c r="G50" s="21"/>
    </row>
    <row r="51" spans="1:7" x14ac:dyDescent="0.25">
      <c r="A51" s="3" t="s">
        <v>121</v>
      </c>
      <c r="B51" s="21"/>
      <c r="C51" s="21"/>
      <c r="D51" s="21"/>
      <c r="E51" s="21"/>
      <c r="F51" s="23"/>
      <c r="G51" s="21"/>
    </row>
  </sheetData>
  <sortState ref="A11:G49">
    <sortCondition ref="A11:A49"/>
  </sortState>
  <mergeCells count="11">
    <mergeCell ref="A4:A6"/>
    <mergeCell ref="B4:B6"/>
    <mergeCell ref="C4:D4"/>
    <mergeCell ref="E4:F4"/>
    <mergeCell ref="A1:G1"/>
    <mergeCell ref="A2:G2"/>
    <mergeCell ref="G4:G6"/>
    <mergeCell ref="C5:C6"/>
    <mergeCell ref="D5:D6"/>
    <mergeCell ref="E5:E6"/>
    <mergeCell ref="F5:F6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8" sqref="C8:C14"/>
    </sheetView>
  </sheetViews>
  <sheetFormatPr defaultRowHeight="15" x14ac:dyDescent="0.25"/>
  <cols>
    <col min="1" max="1" width="30.28515625" customWidth="1"/>
    <col min="2" max="2" width="9.28515625" customWidth="1"/>
    <col min="3" max="3" width="11.42578125" customWidth="1"/>
    <col min="5" max="5" width="10.5703125" customWidth="1"/>
    <col min="7" max="7" width="11.5703125" customWidth="1"/>
    <col min="9" max="9" width="10.7109375" customWidth="1"/>
  </cols>
  <sheetData>
    <row r="1" spans="1:9" x14ac:dyDescent="0.25">
      <c r="A1" s="182" t="s">
        <v>80</v>
      </c>
      <c r="B1" s="182"/>
      <c r="C1" s="182"/>
      <c r="D1" s="182"/>
      <c r="E1" s="182"/>
      <c r="F1" s="182"/>
      <c r="G1" s="182"/>
      <c r="H1" s="182"/>
      <c r="I1" s="182"/>
    </row>
    <row r="2" spans="1:9" x14ac:dyDescent="0.25">
      <c r="A2" s="182" t="s">
        <v>81</v>
      </c>
      <c r="B2" s="182"/>
      <c r="C2" s="182"/>
      <c r="D2" s="182"/>
      <c r="E2" s="182"/>
      <c r="F2" s="182"/>
      <c r="G2" s="182"/>
      <c r="H2" s="182"/>
      <c r="I2" s="182"/>
    </row>
    <row r="3" spans="1:9" x14ac:dyDescent="0.25">
      <c r="A3" s="182" t="s">
        <v>5</v>
      </c>
      <c r="B3" s="182"/>
      <c r="C3" s="182"/>
      <c r="D3" s="182"/>
      <c r="E3" s="182"/>
      <c r="F3" s="182"/>
      <c r="G3" s="182"/>
      <c r="H3" s="182"/>
      <c r="I3" s="182"/>
    </row>
    <row r="4" spans="1:9" x14ac:dyDescent="0.25">
      <c r="A4" s="182" t="s">
        <v>134</v>
      </c>
      <c r="B4" s="182"/>
      <c r="C4" s="182"/>
      <c r="D4" s="182"/>
      <c r="E4" s="182"/>
      <c r="F4" s="182"/>
      <c r="G4" s="182"/>
      <c r="H4" s="182"/>
      <c r="I4" s="182"/>
    </row>
    <row r="5" spans="1:9" ht="15.75" thickBot="1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171" t="s">
        <v>82</v>
      </c>
      <c r="B6" s="190">
        <v>1990</v>
      </c>
      <c r="C6" s="174"/>
      <c r="D6" s="181">
        <v>2000</v>
      </c>
      <c r="E6" s="181"/>
      <c r="F6" s="181">
        <v>2010</v>
      </c>
      <c r="G6" s="181"/>
      <c r="H6" s="181">
        <v>2014</v>
      </c>
      <c r="I6" s="191"/>
    </row>
    <row r="7" spans="1:9" x14ac:dyDescent="0.25">
      <c r="A7" s="172"/>
      <c r="B7" s="117" t="s">
        <v>83</v>
      </c>
      <c r="C7" s="117" t="s">
        <v>84</v>
      </c>
      <c r="D7" s="117" t="s">
        <v>83</v>
      </c>
      <c r="E7" s="117" t="s">
        <v>84</v>
      </c>
      <c r="F7" s="117" t="s">
        <v>83</v>
      </c>
      <c r="G7" s="117" t="s">
        <v>84</v>
      </c>
      <c r="H7" s="117" t="s">
        <v>83</v>
      </c>
      <c r="I7" s="125" t="s">
        <v>84</v>
      </c>
    </row>
    <row r="8" spans="1:9" x14ac:dyDescent="0.25">
      <c r="A8" s="113" t="s">
        <v>85</v>
      </c>
      <c r="B8" s="51">
        <v>12035</v>
      </c>
      <c r="C8" s="55">
        <v>7.4999999999999997E-2</v>
      </c>
      <c r="D8" s="51">
        <v>7940</v>
      </c>
      <c r="E8" s="55">
        <v>4.5999999999999999E-2</v>
      </c>
      <c r="F8" s="51">
        <f>G8*180510</f>
        <v>5776.32</v>
      </c>
      <c r="G8" s="55">
        <v>3.2000000000000001E-2</v>
      </c>
      <c r="H8" s="51">
        <f>I8*185654</f>
        <v>6497.89</v>
      </c>
      <c r="I8" s="64">
        <v>3.5000000000000003E-2</v>
      </c>
    </row>
    <row r="9" spans="1:9" x14ac:dyDescent="0.25">
      <c r="A9" s="114" t="s">
        <v>86</v>
      </c>
      <c r="B9" s="89">
        <v>23917</v>
      </c>
      <c r="C9" s="88">
        <v>0.14899999999999999</v>
      </c>
      <c r="D9" s="89">
        <v>20607</v>
      </c>
      <c r="E9" s="88">
        <v>0.12</v>
      </c>
      <c r="F9" s="89">
        <f t="shared" ref="F9:F14" si="0">G9*180510</f>
        <v>14982.33</v>
      </c>
      <c r="G9" s="88">
        <v>8.3000000000000004E-2</v>
      </c>
      <c r="H9" s="89">
        <f t="shared" ref="H9:H14" si="1">I9*185654</f>
        <v>14295.358</v>
      </c>
      <c r="I9" s="108">
        <v>7.6999999999999999E-2</v>
      </c>
    </row>
    <row r="10" spans="1:9" x14ac:dyDescent="0.25">
      <c r="A10" s="113" t="s">
        <v>87</v>
      </c>
      <c r="B10" s="51">
        <v>63346</v>
      </c>
      <c r="C10" s="55">
        <v>0.39500000000000002</v>
      </c>
      <c r="D10" s="51">
        <v>64174</v>
      </c>
      <c r="E10" s="55">
        <v>0.374</v>
      </c>
      <c r="F10" s="51">
        <f t="shared" si="0"/>
        <v>66969.210000000006</v>
      </c>
      <c r="G10" s="55">
        <v>0.371</v>
      </c>
      <c r="H10" s="51">
        <f t="shared" si="1"/>
        <v>65164.553999999996</v>
      </c>
      <c r="I10" s="64">
        <v>0.35099999999999998</v>
      </c>
    </row>
    <row r="11" spans="1:9" x14ac:dyDescent="0.25">
      <c r="A11" s="114" t="s">
        <v>88</v>
      </c>
      <c r="B11" s="89">
        <v>21787</v>
      </c>
      <c r="C11" s="88">
        <v>0.13600000000000001</v>
      </c>
      <c r="D11" s="89">
        <v>27902</v>
      </c>
      <c r="E11" s="88">
        <v>0.16200000000000001</v>
      </c>
      <c r="F11" s="89">
        <f t="shared" si="0"/>
        <v>30145.170000000002</v>
      </c>
      <c r="G11" s="88">
        <v>0.16700000000000001</v>
      </c>
      <c r="H11" s="89">
        <f t="shared" si="1"/>
        <v>31932.487999999998</v>
      </c>
      <c r="I11" s="108">
        <v>0.17199999999999999</v>
      </c>
    </row>
    <row r="12" spans="1:9" x14ac:dyDescent="0.25">
      <c r="A12" s="113" t="s">
        <v>89</v>
      </c>
      <c r="B12" s="51">
        <v>9560</v>
      </c>
      <c r="C12" s="55">
        <v>0.06</v>
      </c>
      <c r="D12" s="51">
        <v>10780</v>
      </c>
      <c r="E12" s="55">
        <v>6.3E-2</v>
      </c>
      <c r="F12" s="51">
        <f t="shared" si="0"/>
        <v>13718.76</v>
      </c>
      <c r="G12" s="55">
        <v>7.5999999999999998E-2</v>
      </c>
      <c r="H12" s="51">
        <f t="shared" si="1"/>
        <v>15223.628000000001</v>
      </c>
      <c r="I12" s="64">
        <v>8.2000000000000003E-2</v>
      </c>
    </row>
    <row r="13" spans="1:9" x14ac:dyDescent="0.25">
      <c r="A13" s="114" t="s">
        <v>90</v>
      </c>
      <c r="B13" s="89">
        <v>19755</v>
      </c>
      <c r="C13" s="88">
        <v>0.123</v>
      </c>
      <c r="D13" s="89">
        <v>25279</v>
      </c>
      <c r="E13" s="88">
        <v>0.14699999999999999</v>
      </c>
      <c r="F13" s="89">
        <f t="shared" si="0"/>
        <v>30686.7</v>
      </c>
      <c r="G13" s="88">
        <v>0.17</v>
      </c>
      <c r="H13" s="89">
        <f t="shared" si="1"/>
        <v>31746.834000000003</v>
      </c>
      <c r="I13" s="108">
        <v>0.17100000000000001</v>
      </c>
    </row>
    <row r="14" spans="1:9" ht="15.75" thickBot="1" x14ac:dyDescent="0.3">
      <c r="A14" s="115" t="s">
        <v>91</v>
      </c>
      <c r="B14" s="53">
        <v>10036</v>
      </c>
      <c r="C14" s="65">
        <v>6.2E-2</v>
      </c>
      <c r="D14" s="53">
        <v>15101</v>
      </c>
      <c r="E14" s="65">
        <v>8.7999999999999995E-2</v>
      </c>
      <c r="F14" s="53">
        <f t="shared" si="0"/>
        <v>18231.510000000002</v>
      </c>
      <c r="G14" s="65">
        <v>0.10100000000000001</v>
      </c>
      <c r="H14" s="53">
        <f t="shared" si="1"/>
        <v>20421.939999999999</v>
      </c>
      <c r="I14" s="66">
        <v>0.11</v>
      </c>
    </row>
    <row r="15" spans="1:9" x14ac:dyDescent="0.25">
      <c r="A15" s="12"/>
      <c r="B15" s="2"/>
      <c r="C15" s="11"/>
      <c r="D15" s="2"/>
      <c r="E15" s="11"/>
      <c r="F15" s="2"/>
      <c r="G15" s="11"/>
      <c r="H15" s="2"/>
      <c r="I15" s="11"/>
    </row>
    <row r="16" spans="1:9" x14ac:dyDescent="0.25">
      <c r="A16" s="189" t="s">
        <v>92</v>
      </c>
      <c r="B16" s="189"/>
      <c r="C16" s="189"/>
      <c r="D16" s="189"/>
      <c r="E16" s="189"/>
      <c r="F16" s="189"/>
      <c r="G16" s="189"/>
      <c r="H16" s="189"/>
      <c r="I16" s="189"/>
    </row>
    <row r="17" spans="1:9" x14ac:dyDescent="0.25">
      <c r="A17" s="186" t="s">
        <v>93</v>
      </c>
      <c r="B17" s="186"/>
      <c r="C17" s="186"/>
      <c r="D17" s="186"/>
      <c r="E17" s="186"/>
      <c r="F17" s="186"/>
      <c r="G17" s="186"/>
      <c r="H17" s="186"/>
      <c r="I17" s="186"/>
    </row>
    <row r="18" spans="1:9" x14ac:dyDescent="0.25">
      <c r="A18" s="186" t="s">
        <v>94</v>
      </c>
      <c r="B18" s="186"/>
      <c r="C18" s="186"/>
      <c r="D18" s="186"/>
      <c r="E18" s="186"/>
      <c r="F18" s="186"/>
      <c r="G18" s="186"/>
      <c r="H18" s="186"/>
      <c r="I18" s="186"/>
    </row>
    <row r="19" spans="1:9" x14ac:dyDescent="0.25">
      <c r="A19" s="187" t="s">
        <v>95</v>
      </c>
      <c r="B19" s="187"/>
      <c r="C19" s="187"/>
      <c r="D19" s="187"/>
      <c r="E19" s="187"/>
      <c r="F19" s="187"/>
      <c r="G19" s="187"/>
      <c r="H19" s="187"/>
      <c r="I19" s="187"/>
    </row>
    <row r="20" spans="1:9" x14ac:dyDescent="0.25">
      <c r="A20" s="188" t="s">
        <v>96</v>
      </c>
      <c r="B20" s="188"/>
      <c r="C20" s="188"/>
      <c r="D20" s="188"/>
      <c r="E20" s="188"/>
      <c r="F20" s="188"/>
      <c r="G20" s="188"/>
      <c r="H20" s="188"/>
      <c r="I20" s="188"/>
    </row>
  </sheetData>
  <mergeCells count="14">
    <mergeCell ref="A17:I17"/>
    <mergeCell ref="A18:I18"/>
    <mergeCell ref="A19:I19"/>
    <mergeCell ref="A20:I20"/>
    <mergeCell ref="A1:I1"/>
    <mergeCell ref="A2:I2"/>
    <mergeCell ref="A3:I3"/>
    <mergeCell ref="A4:I4"/>
    <mergeCell ref="A16:I16"/>
    <mergeCell ref="A6:A7"/>
    <mergeCell ref="B6:C6"/>
    <mergeCell ref="D6:E6"/>
    <mergeCell ref="F6:G6"/>
    <mergeCell ref="H6:I6"/>
  </mergeCells>
  <hyperlinks>
    <hyperlink ref="A19:I19" r:id="rId1" display="Website: https://factfinder.census.gov/faces/tableservices/jsf/pages/productview.xhtml?src=CF"/>
  </hyperlinks>
  <pageMargins left="0.7" right="0.7" top="0.75" bottom="0.75" header="0.3" footer="0.3"/>
  <pageSetup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"/>
  <sheetViews>
    <sheetView topLeftCell="A4" workbookViewId="0">
      <selection activeCell="F58" sqref="F58"/>
    </sheetView>
  </sheetViews>
  <sheetFormatPr defaultRowHeight="15" x14ac:dyDescent="0.25"/>
  <cols>
    <col min="1" max="1" width="25.140625" customWidth="1"/>
    <col min="2" max="2" width="10.42578125" customWidth="1"/>
    <col min="3" max="4" width="12.5703125" customWidth="1"/>
    <col min="5" max="5" width="11.85546875" customWidth="1"/>
    <col min="6" max="6" width="11.42578125" customWidth="1"/>
    <col min="7" max="7" width="9.85546875" customWidth="1"/>
    <col min="8" max="8" width="10.85546875" customWidth="1"/>
    <col min="9" max="9" width="12.28515625" customWidth="1"/>
    <col min="10" max="10" width="12.7109375" customWidth="1"/>
    <col min="15" max="15" width="11" customWidth="1"/>
    <col min="17" max="17" width="13" customWidth="1"/>
    <col min="18" max="18" width="10.42578125" customWidth="1"/>
  </cols>
  <sheetData>
    <row r="1" spans="1:18" x14ac:dyDescent="0.25">
      <c r="A1" s="182" t="s">
        <v>80</v>
      </c>
      <c r="B1" s="182"/>
      <c r="C1" s="182"/>
      <c r="D1" s="182"/>
      <c r="E1" s="182"/>
      <c r="F1" s="182"/>
      <c r="G1" s="182"/>
      <c r="H1" s="182"/>
      <c r="I1" s="182"/>
      <c r="J1" s="62"/>
      <c r="K1" s="62"/>
      <c r="L1" s="62"/>
      <c r="M1" s="62"/>
      <c r="N1" s="62"/>
      <c r="O1" s="62"/>
      <c r="P1" s="62"/>
      <c r="Q1" s="62"/>
      <c r="R1" s="62"/>
    </row>
    <row r="2" spans="1:18" x14ac:dyDescent="0.25">
      <c r="A2" s="182" t="s">
        <v>108</v>
      </c>
      <c r="B2" s="182"/>
      <c r="C2" s="182"/>
      <c r="D2" s="182"/>
      <c r="E2" s="182"/>
      <c r="F2" s="182"/>
      <c r="G2" s="182"/>
      <c r="H2" s="182"/>
      <c r="I2" s="182"/>
      <c r="J2" s="62"/>
      <c r="K2" s="62"/>
      <c r="L2" s="62"/>
      <c r="M2" s="62"/>
      <c r="N2" s="62"/>
      <c r="O2" s="62"/>
      <c r="P2" s="62"/>
      <c r="Q2" s="62"/>
      <c r="R2" s="62"/>
    </row>
    <row r="3" spans="1:18" x14ac:dyDescent="0.25">
      <c r="A3" s="182">
        <v>2010</v>
      </c>
      <c r="B3" s="182"/>
      <c r="C3" s="182"/>
      <c r="D3" s="182"/>
      <c r="E3" s="182"/>
      <c r="F3" s="182"/>
      <c r="G3" s="182"/>
      <c r="H3" s="182"/>
      <c r="I3" s="182"/>
      <c r="J3" s="62"/>
      <c r="K3" s="62"/>
      <c r="L3" s="62"/>
      <c r="M3" s="62"/>
      <c r="N3" s="62"/>
      <c r="O3" s="62"/>
      <c r="P3" s="62"/>
      <c r="Q3" s="62"/>
      <c r="R3" s="62"/>
    </row>
    <row r="4" spans="1:18" ht="15.75" thickBot="1" x14ac:dyDescent="0.3">
      <c r="A4" s="1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" customHeight="1" x14ac:dyDescent="0.25">
      <c r="A5" s="194" t="s">
        <v>3</v>
      </c>
      <c r="B5" s="192" t="s">
        <v>64</v>
      </c>
      <c r="C5" s="192" t="s">
        <v>131</v>
      </c>
      <c r="D5" s="198" t="s">
        <v>132</v>
      </c>
      <c r="E5" s="192" t="s">
        <v>128</v>
      </c>
      <c r="F5" s="192" t="s">
        <v>129</v>
      </c>
      <c r="G5" s="192" t="s">
        <v>109</v>
      </c>
      <c r="H5" s="192" t="s">
        <v>110</v>
      </c>
      <c r="I5" s="196" t="s">
        <v>130</v>
      </c>
    </row>
    <row r="6" spans="1:18" x14ac:dyDescent="0.25">
      <c r="A6" s="195"/>
      <c r="B6" s="193"/>
      <c r="C6" s="193"/>
      <c r="D6" s="199"/>
      <c r="E6" s="193"/>
      <c r="F6" s="193"/>
      <c r="G6" s="193"/>
      <c r="H6" s="193"/>
      <c r="I6" s="197"/>
    </row>
    <row r="7" spans="1:18" x14ac:dyDescent="0.25">
      <c r="A7" s="195"/>
      <c r="B7" s="193"/>
      <c r="C7" s="193"/>
      <c r="D7" s="200"/>
      <c r="E7" s="193"/>
      <c r="F7" s="193"/>
      <c r="G7" s="193"/>
      <c r="H7" s="193"/>
      <c r="I7" s="197"/>
    </row>
    <row r="8" spans="1:18" x14ac:dyDescent="0.25">
      <c r="A8" s="68" t="s">
        <v>69</v>
      </c>
      <c r="B8" s="41">
        <v>185654</v>
      </c>
      <c r="C8" s="43">
        <v>3.5000000000000003E-2</v>
      </c>
      <c r="D8" s="43">
        <v>7.6999999999999999E-2</v>
      </c>
      <c r="E8" s="43">
        <v>0.35099999999999998</v>
      </c>
      <c r="F8" s="43">
        <v>0.17199999999999999</v>
      </c>
      <c r="G8" s="43">
        <v>8.2000000000000003E-2</v>
      </c>
      <c r="H8" s="43">
        <v>0.17100000000000001</v>
      </c>
      <c r="I8" s="63">
        <v>0.11</v>
      </c>
    </row>
    <row r="9" spans="1:18" x14ac:dyDescent="0.25">
      <c r="A9" s="37" t="s">
        <v>6</v>
      </c>
      <c r="B9" s="121">
        <v>304</v>
      </c>
      <c r="C9" s="122">
        <v>6.0999999999999999E-2</v>
      </c>
      <c r="D9" s="122">
        <v>0.05</v>
      </c>
      <c r="E9" s="123">
        <v>0.70599999999999996</v>
      </c>
      <c r="F9" s="123">
        <v>6.5000000000000002E-2</v>
      </c>
      <c r="G9" s="123">
        <v>5.7000000000000002E-2</v>
      </c>
      <c r="H9" s="123">
        <v>3.5999999999999997E-2</v>
      </c>
      <c r="I9" s="124">
        <v>2.5000000000000001E-2</v>
      </c>
    </row>
    <row r="10" spans="1:18" x14ac:dyDescent="0.25">
      <c r="A10" s="76" t="s">
        <v>25</v>
      </c>
      <c r="B10" s="77">
        <v>2069</v>
      </c>
      <c r="C10" s="78">
        <v>3.6999999999999998E-2</v>
      </c>
      <c r="D10" s="78">
        <v>5.7000000000000002E-2</v>
      </c>
      <c r="E10" s="79">
        <v>0.31900000000000001</v>
      </c>
      <c r="F10" s="79">
        <v>0.11700000000000001</v>
      </c>
      <c r="G10" s="79">
        <v>8.6999999999999994E-2</v>
      </c>
      <c r="H10" s="79">
        <v>0.23400000000000001</v>
      </c>
      <c r="I10" s="80">
        <v>0.14899999999999999</v>
      </c>
    </row>
    <row r="11" spans="1:18" x14ac:dyDescent="0.25">
      <c r="A11" s="37" t="s">
        <v>32</v>
      </c>
      <c r="B11" s="31">
        <v>624</v>
      </c>
      <c r="C11" s="33">
        <v>8.0000000000000002E-3</v>
      </c>
      <c r="D11" s="33">
        <v>0.04</v>
      </c>
      <c r="E11" s="50">
        <v>0.41299999999999998</v>
      </c>
      <c r="F11" s="50">
        <v>0.24</v>
      </c>
      <c r="G11" s="50">
        <v>9.2999999999999999E-2</v>
      </c>
      <c r="H11" s="50">
        <v>0.13100000000000001</v>
      </c>
      <c r="I11" s="67">
        <v>7.3999999999999996E-2</v>
      </c>
    </row>
    <row r="12" spans="1:18" x14ac:dyDescent="0.25">
      <c r="A12" s="76" t="s">
        <v>26</v>
      </c>
      <c r="B12" s="77">
        <v>17579</v>
      </c>
      <c r="C12" s="78">
        <v>3.5999999999999997E-2</v>
      </c>
      <c r="D12" s="78">
        <v>0.03</v>
      </c>
      <c r="E12" s="79">
        <v>0.222</v>
      </c>
      <c r="F12" s="79">
        <v>0.122</v>
      </c>
      <c r="G12" s="79">
        <v>7.0000000000000007E-2</v>
      </c>
      <c r="H12" s="79">
        <v>0.23799999999999999</v>
      </c>
      <c r="I12" s="80">
        <v>0.28299999999999997</v>
      </c>
    </row>
    <row r="13" spans="1:18" x14ac:dyDescent="0.25">
      <c r="A13" s="37" t="s">
        <v>27</v>
      </c>
      <c r="B13" s="31">
        <v>4108</v>
      </c>
      <c r="C13" s="33">
        <v>8.9999999999999993E-3</v>
      </c>
      <c r="D13" s="33">
        <v>6.2E-2</v>
      </c>
      <c r="E13" s="50">
        <v>0.36499999999999999</v>
      </c>
      <c r="F13" s="50">
        <v>0.152</v>
      </c>
      <c r="G13" s="50">
        <v>9.8000000000000004E-2</v>
      </c>
      <c r="H13" s="50">
        <v>0.20200000000000001</v>
      </c>
      <c r="I13" s="67">
        <v>0.112</v>
      </c>
    </row>
    <row r="14" spans="1:18" x14ac:dyDescent="0.25">
      <c r="A14" s="76" t="s">
        <v>7</v>
      </c>
      <c r="B14" s="77">
        <v>1113</v>
      </c>
      <c r="C14" s="78">
        <v>4.7E-2</v>
      </c>
      <c r="D14" s="78">
        <v>0.106</v>
      </c>
      <c r="E14" s="79">
        <v>0.53800000000000003</v>
      </c>
      <c r="F14" s="79">
        <v>0.11899999999999999</v>
      </c>
      <c r="G14" s="79">
        <v>9.5000000000000001E-2</v>
      </c>
      <c r="H14" s="79">
        <v>6.5000000000000002E-2</v>
      </c>
      <c r="I14" s="80">
        <v>0.03</v>
      </c>
    </row>
    <row r="15" spans="1:18" x14ac:dyDescent="0.25">
      <c r="A15" s="37" t="s">
        <v>8</v>
      </c>
      <c r="B15" s="31">
        <v>572</v>
      </c>
      <c r="C15" s="33">
        <v>0.112</v>
      </c>
      <c r="D15" s="33">
        <v>5.0999999999999997E-2</v>
      </c>
      <c r="E15" s="50">
        <v>0.53</v>
      </c>
      <c r="F15" s="50">
        <v>0.13800000000000001</v>
      </c>
      <c r="G15" s="50">
        <v>9.0999999999999998E-2</v>
      </c>
      <c r="H15" s="50">
        <v>4.4999999999999998E-2</v>
      </c>
      <c r="I15" s="67">
        <v>3.3000000000000002E-2</v>
      </c>
    </row>
    <row r="16" spans="1:18" x14ac:dyDescent="0.25">
      <c r="A16" s="76" t="s">
        <v>9</v>
      </c>
      <c r="B16" s="77">
        <v>536</v>
      </c>
      <c r="C16" s="78">
        <v>4.9000000000000002E-2</v>
      </c>
      <c r="D16" s="78">
        <v>8.4000000000000005E-2</v>
      </c>
      <c r="E16" s="79">
        <v>0.57099999999999995</v>
      </c>
      <c r="F16" s="79">
        <v>0.13100000000000001</v>
      </c>
      <c r="G16" s="79">
        <v>9.5000000000000001E-2</v>
      </c>
      <c r="H16" s="79">
        <v>0.05</v>
      </c>
      <c r="I16" s="80">
        <v>2.1000000000000001E-2</v>
      </c>
    </row>
    <row r="17" spans="1:9" x14ac:dyDescent="0.25">
      <c r="A17" s="37" t="s">
        <v>10</v>
      </c>
      <c r="B17" s="31">
        <v>2627</v>
      </c>
      <c r="C17" s="33">
        <v>0.02</v>
      </c>
      <c r="D17" s="33">
        <v>0.125</v>
      </c>
      <c r="E17" s="50">
        <v>0.53600000000000003</v>
      </c>
      <c r="F17" s="50">
        <v>0.10299999999999999</v>
      </c>
      <c r="G17" s="50">
        <v>9.0999999999999998E-2</v>
      </c>
      <c r="H17" s="50">
        <v>7.2999999999999995E-2</v>
      </c>
      <c r="I17" s="67">
        <v>5.2999999999999999E-2</v>
      </c>
    </row>
    <row r="18" spans="1:9" x14ac:dyDescent="0.25">
      <c r="A18" s="76" t="s">
        <v>70</v>
      </c>
      <c r="B18" s="77">
        <v>30242</v>
      </c>
      <c r="C18" s="78">
        <v>6.6000000000000003E-2</v>
      </c>
      <c r="D18" s="78">
        <v>0.14499999999999999</v>
      </c>
      <c r="E18" s="79">
        <v>0.36799999999999999</v>
      </c>
      <c r="F18" s="79">
        <v>0.182</v>
      </c>
      <c r="G18" s="79">
        <v>5.3999999999999999E-2</v>
      </c>
      <c r="H18" s="79">
        <v>0.11899999999999999</v>
      </c>
      <c r="I18" s="80">
        <v>6.5000000000000002E-2</v>
      </c>
    </row>
    <row r="19" spans="1:9" x14ac:dyDescent="0.25">
      <c r="A19" s="37" t="s">
        <v>33</v>
      </c>
      <c r="B19" s="31">
        <v>1715</v>
      </c>
      <c r="C19" s="33">
        <v>5.0999999999999997E-2</v>
      </c>
      <c r="D19" s="33">
        <v>9.4E-2</v>
      </c>
      <c r="E19" s="50">
        <v>0.38100000000000001</v>
      </c>
      <c r="F19" s="50">
        <v>0.24299999999999999</v>
      </c>
      <c r="G19" s="50">
        <v>9.2999999999999999E-2</v>
      </c>
      <c r="H19" s="50">
        <v>0.107</v>
      </c>
      <c r="I19" s="67">
        <v>0.03</v>
      </c>
    </row>
    <row r="20" spans="1:9" x14ac:dyDescent="0.25">
      <c r="A20" s="76" t="s">
        <v>28</v>
      </c>
      <c r="B20" s="77">
        <v>2938</v>
      </c>
      <c r="C20" s="78">
        <v>2.5999999999999999E-2</v>
      </c>
      <c r="D20" s="78">
        <v>4.8000000000000001E-2</v>
      </c>
      <c r="E20" s="79">
        <v>0.38400000000000001</v>
      </c>
      <c r="F20" s="79">
        <v>0.161</v>
      </c>
      <c r="G20" s="79">
        <v>9.6000000000000002E-2</v>
      </c>
      <c r="H20" s="79">
        <v>0.17599999999999999</v>
      </c>
      <c r="I20" s="80">
        <v>0.108</v>
      </c>
    </row>
    <row r="21" spans="1:9" x14ac:dyDescent="0.25">
      <c r="A21" s="37" t="s">
        <v>11</v>
      </c>
      <c r="B21" s="31">
        <v>1489</v>
      </c>
      <c r="C21" s="33">
        <v>5.1999999999999998E-2</v>
      </c>
      <c r="D21" s="33">
        <v>9.2999999999999999E-2</v>
      </c>
      <c r="E21" s="50">
        <v>0.498</v>
      </c>
      <c r="F21" s="50">
        <v>0.11600000000000001</v>
      </c>
      <c r="G21" s="50">
        <v>9.6000000000000002E-2</v>
      </c>
      <c r="H21" s="50">
        <v>0.106</v>
      </c>
      <c r="I21" s="67">
        <v>0.04</v>
      </c>
    </row>
    <row r="22" spans="1:9" x14ac:dyDescent="0.25">
      <c r="A22" s="76" t="s">
        <v>12</v>
      </c>
      <c r="B22" s="77">
        <v>250</v>
      </c>
      <c r="C22" s="78">
        <v>7.5999999999999998E-2</v>
      </c>
      <c r="D22" s="78">
        <v>0.11600000000000001</v>
      </c>
      <c r="E22" s="79">
        <v>0.45200000000000001</v>
      </c>
      <c r="F22" s="79">
        <v>0.104</v>
      </c>
      <c r="G22" s="79">
        <v>5.1999999999999998E-2</v>
      </c>
      <c r="H22" s="79">
        <v>0.08</v>
      </c>
      <c r="I22" s="80">
        <v>0.12</v>
      </c>
    </row>
    <row r="23" spans="1:9" x14ac:dyDescent="0.25">
      <c r="A23" s="37" t="s">
        <v>29</v>
      </c>
      <c r="B23" s="31">
        <v>3763</v>
      </c>
      <c r="C23" s="33">
        <v>2.4E-2</v>
      </c>
      <c r="D23" s="33">
        <v>0.13800000000000001</v>
      </c>
      <c r="E23" s="50">
        <v>0.46700000000000003</v>
      </c>
      <c r="F23" s="50">
        <v>0.126</v>
      </c>
      <c r="G23" s="50">
        <v>0.1</v>
      </c>
      <c r="H23" s="50">
        <v>7.9000000000000001E-2</v>
      </c>
      <c r="I23" s="67">
        <v>6.5000000000000002E-2</v>
      </c>
    </row>
    <row r="24" spans="1:9" x14ac:dyDescent="0.25">
      <c r="A24" s="76" t="s">
        <v>34</v>
      </c>
      <c r="B24" s="77">
        <v>33898</v>
      </c>
      <c r="C24" s="78">
        <v>1.9E-2</v>
      </c>
      <c r="D24" s="78">
        <v>3.9E-2</v>
      </c>
      <c r="E24" s="79">
        <v>0.28000000000000003</v>
      </c>
      <c r="F24" s="79">
        <v>0.191</v>
      </c>
      <c r="G24" s="79">
        <v>9.1999999999999998E-2</v>
      </c>
      <c r="H24" s="79">
        <v>0.24199999999999999</v>
      </c>
      <c r="I24" s="80">
        <v>0.13600000000000001</v>
      </c>
    </row>
    <row r="25" spans="1:9" x14ac:dyDescent="0.25">
      <c r="A25" s="37" t="s">
        <v>35</v>
      </c>
      <c r="B25" s="31">
        <v>5638</v>
      </c>
      <c r="C25" s="33">
        <v>0.04</v>
      </c>
      <c r="D25" s="33">
        <v>7.2999999999999995E-2</v>
      </c>
      <c r="E25" s="50">
        <v>0.35599999999999998</v>
      </c>
      <c r="F25" s="50">
        <v>0.17199999999999999</v>
      </c>
      <c r="G25" s="50">
        <v>9.9000000000000005E-2</v>
      </c>
      <c r="H25" s="50">
        <v>0.19400000000000001</v>
      </c>
      <c r="I25" s="67">
        <v>6.7000000000000004E-2</v>
      </c>
    </row>
    <row r="26" spans="1:9" x14ac:dyDescent="0.25">
      <c r="A26" s="76" t="s">
        <v>13</v>
      </c>
      <c r="B26" s="77">
        <v>1193</v>
      </c>
      <c r="C26" s="78">
        <v>3.4000000000000002E-2</v>
      </c>
      <c r="D26" s="78">
        <v>0.14599999999999999</v>
      </c>
      <c r="E26" s="79">
        <v>0.498</v>
      </c>
      <c r="F26" s="79">
        <v>0.159</v>
      </c>
      <c r="G26" s="79">
        <v>6.2E-2</v>
      </c>
      <c r="H26" s="79">
        <v>7.1999999999999995E-2</v>
      </c>
      <c r="I26" s="80">
        <v>2.9000000000000001E-2</v>
      </c>
    </row>
    <row r="27" spans="1:9" x14ac:dyDescent="0.25">
      <c r="A27" s="37" t="s">
        <v>14</v>
      </c>
      <c r="B27" s="31">
        <v>898</v>
      </c>
      <c r="C27" s="75">
        <v>0.21299999999999999</v>
      </c>
      <c r="D27" s="75">
        <v>0.14899999999999999</v>
      </c>
      <c r="E27" s="50">
        <v>0.39</v>
      </c>
      <c r="F27" s="50">
        <v>0.115</v>
      </c>
      <c r="G27" s="50">
        <v>6.2E-2</v>
      </c>
      <c r="H27" s="50">
        <v>7.0999999999999994E-2</v>
      </c>
      <c r="I27" s="67">
        <v>0</v>
      </c>
    </row>
    <row r="28" spans="1:9" x14ac:dyDescent="0.25">
      <c r="A28" s="76" t="s">
        <v>36</v>
      </c>
      <c r="B28" s="77">
        <v>3872</v>
      </c>
      <c r="C28" s="78">
        <v>3.6999999999999998E-2</v>
      </c>
      <c r="D28" s="78">
        <v>4.9000000000000002E-2</v>
      </c>
      <c r="E28" s="79">
        <v>0.35299999999999998</v>
      </c>
      <c r="F28" s="79">
        <v>0.223</v>
      </c>
      <c r="G28" s="79">
        <v>7.8E-2</v>
      </c>
      <c r="H28" s="79">
        <v>0.14499999999999999</v>
      </c>
      <c r="I28" s="80">
        <v>0.114</v>
      </c>
    </row>
    <row r="29" spans="1:9" x14ac:dyDescent="0.25">
      <c r="A29" s="37" t="s">
        <v>37</v>
      </c>
      <c r="B29" s="31">
        <v>5687</v>
      </c>
      <c r="C29" s="33">
        <v>3.4000000000000002E-2</v>
      </c>
      <c r="D29" s="33">
        <v>9.6000000000000002E-2</v>
      </c>
      <c r="E29" s="50">
        <v>0.47299999999999998</v>
      </c>
      <c r="F29" s="50">
        <v>0.156</v>
      </c>
      <c r="G29" s="50">
        <v>7.2999999999999995E-2</v>
      </c>
      <c r="H29" s="50">
        <v>0.114</v>
      </c>
      <c r="I29" s="67">
        <v>5.2999999999999999E-2</v>
      </c>
    </row>
    <row r="30" spans="1:9" x14ac:dyDescent="0.25">
      <c r="A30" s="76" t="s">
        <v>15</v>
      </c>
      <c r="B30" s="77">
        <v>451</v>
      </c>
      <c r="C30" s="78">
        <v>0.122</v>
      </c>
      <c r="D30" s="78">
        <v>0.14199999999999999</v>
      </c>
      <c r="E30" s="79">
        <v>0.42399999999999999</v>
      </c>
      <c r="F30" s="79">
        <v>0.153</v>
      </c>
      <c r="G30" s="79">
        <v>0.06</v>
      </c>
      <c r="H30" s="79">
        <v>4.2000000000000003E-2</v>
      </c>
      <c r="I30" s="80">
        <v>5.8000000000000003E-2</v>
      </c>
    </row>
    <row r="31" spans="1:9" x14ac:dyDescent="0.25">
      <c r="A31" s="37" t="s">
        <v>16</v>
      </c>
      <c r="B31" s="31">
        <v>1743</v>
      </c>
      <c r="C31" s="33">
        <v>6.4000000000000001E-2</v>
      </c>
      <c r="D31" s="33">
        <v>8.4000000000000005E-2</v>
      </c>
      <c r="E31" s="50">
        <v>0.45800000000000002</v>
      </c>
      <c r="F31" s="50">
        <v>0.14199999999999999</v>
      </c>
      <c r="G31" s="50">
        <v>0.152</v>
      </c>
      <c r="H31" s="50">
        <v>4.8000000000000001E-2</v>
      </c>
      <c r="I31" s="67">
        <v>5.1999999999999998E-2</v>
      </c>
    </row>
    <row r="32" spans="1:9" x14ac:dyDescent="0.25">
      <c r="A32" s="76" t="s">
        <v>38</v>
      </c>
      <c r="B32" s="77">
        <v>1008</v>
      </c>
      <c r="C32" s="78">
        <v>4.1000000000000002E-2</v>
      </c>
      <c r="D32" s="78">
        <v>2.9000000000000001E-2</v>
      </c>
      <c r="E32" s="79">
        <v>0.26500000000000001</v>
      </c>
      <c r="F32" s="79">
        <v>0.21099999999999999</v>
      </c>
      <c r="G32" s="79">
        <v>8.2000000000000003E-2</v>
      </c>
      <c r="H32" s="79">
        <v>0.219</v>
      </c>
      <c r="I32" s="80">
        <v>0.153</v>
      </c>
    </row>
    <row r="33" spans="1:9" x14ac:dyDescent="0.25">
      <c r="A33" s="37" t="s">
        <v>39</v>
      </c>
      <c r="B33" s="31">
        <v>1943</v>
      </c>
      <c r="C33" s="33">
        <v>2.8000000000000001E-2</v>
      </c>
      <c r="D33" s="33">
        <v>9.8000000000000004E-2</v>
      </c>
      <c r="E33" s="50">
        <v>0.39300000000000002</v>
      </c>
      <c r="F33" s="50">
        <v>0.155</v>
      </c>
      <c r="G33" s="50">
        <v>0.13</v>
      </c>
      <c r="H33" s="50">
        <v>0.15</v>
      </c>
      <c r="I33" s="67">
        <v>4.7E-2</v>
      </c>
    </row>
    <row r="34" spans="1:9" x14ac:dyDescent="0.25">
      <c r="A34" s="76" t="s">
        <v>17</v>
      </c>
      <c r="B34" s="77">
        <v>160</v>
      </c>
      <c r="C34" s="78">
        <v>3.1E-2</v>
      </c>
      <c r="D34" s="78">
        <v>0.15</v>
      </c>
      <c r="E34" s="79">
        <v>0.49399999999999999</v>
      </c>
      <c r="F34" s="79">
        <v>7.4999999999999997E-2</v>
      </c>
      <c r="G34" s="79">
        <v>0.05</v>
      </c>
      <c r="H34" s="79">
        <v>0.11899999999999999</v>
      </c>
      <c r="I34" s="80">
        <v>8.1000000000000003E-2</v>
      </c>
    </row>
    <row r="35" spans="1:9" x14ac:dyDescent="0.25">
      <c r="A35" s="37" t="s">
        <v>18</v>
      </c>
      <c r="B35" s="31">
        <v>184</v>
      </c>
      <c r="C35" s="33">
        <v>0</v>
      </c>
      <c r="D35" s="33">
        <v>8.2000000000000003E-2</v>
      </c>
      <c r="E35" s="50">
        <v>0.52700000000000002</v>
      </c>
      <c r="F35" s="50">
        <v>0.185</v>
      </c>
      <c r="G35" s="50">
        <v>8.2000000000000003E-2</v>
      </c>
      <c r="H35" s="50">
        <v>0.10299999999999999</v>
      </c>
      <c r="I35" s="67">
        <v>2.1999999999999999E-2</v>
      </c>
    </row>
    <row r="36" spans="1:9" x14ac:dyDescent="0.25">
      <c r="A36" s="76" t="s">
        <v>40</v>
      </c>
      <c r="B36" s="77">
        <v>707</v>
      </c>
      <c r="C36" s="78">
        <v>3.1E-2</v>
      </c>
      <c r="D36" s="78">
        <v>6.6000000000000003E-2</v>
      </c>
      <c r="E36" s="79">
        <v>0.55300000000000005</v>
      </c>
      <c r="F36" s="79">
        <v>0.184</v>
      </c>
      <c r="G36" s="79">
        <v>4.8000000000000001E-2</v>
      </c>
      <c r="H36" s="79">
        <v>9.1999999999999998E-2</v>
      </c>
      <c r="I36" s="80">
        <v>2.5000000000000001E-2</v>
      </c>
    </row>
    <row r="37" spans="1:9" x14ac:dyDescent="0.25">
      <c r="A37" s="37" t="s">
        <v>41</v>
      </c>
      <c r="B37" s="31">
        <v>145</v>
      </c>
      <c r="C37" s="33">
        <v>4.1000000000000002E-2</v>
      </c>
      <c r="D37" s="33">
        <v>4.8000000000000001E-2</v>
      </c>
      <c r="E37" s="50">
        <v>0.58599999999999997</v>
      </c>
      <c r="F37" s="50">
        <v>0.09</v>
      </c>
      <c r="G37" s="50">
        <v>0.124</v>
      </c>
      <c r="H37" s="50">
        <v>7.0000000000000001E-3</v>
      </c>
      <c r="I37" s="67">
        <v>0.10299999999999999</v>
      </c>
    </row>
    <row r="38" spans="1:9" x14ac:dyDescent="0.25">
      <c r="A38" s="76" t="s">
        <v>30</v>
      </c>
      <c r="B38" s="77">
        <v>4589</v>
      </c>
      <c r="C38" s="78">
        <v>1.4999999999999999E-2</v>
      </c>
      <c r="D38" s="78">
        <v>4.1000000000000002E-2</v>
      </c>
      <c r="E38" s="79">
        <v>0.29299999999999998</v>
      </c>
      <c r="F38" s="79">
        <v>0.16300000000000001</v>
      </c>
      <c r="G38" s="79">
        <v>8.8999999999999996E-2</v>
      </c>
      <c r="H38" s="79">
        <v>0.23200000000000001</v>
      </c>
      <c r="I38" s="80">
        <v>0.16800000000000001</v>
      </c>
    </row>
    <row r="39" spans="1:9" x14ac:dyDescent="0.25">
      <c r="A39" s="37" t="s">
        <v>42</v>
      </c>
      <c r="B39" s="31">
        <v>3406</v>
      </c>
      <c r="C39" s="33">
        <v>3.3000000000000002E-2</v>
      </c>
      <c r="D39" s="33">
        <v>7.0999999999999994E-2</v>
      </c>
      <c r="E39" s="50">
        <v>0.46700000000000003</v>
      </c>
      <c r="F39" s="50">
        <v>0.24099999999999999</v>
      </c>
      <c r="G39" s="50">
        <v>7.0000000000000007E-2</v>
      </c>
      <c r="H39" s="50">
        <v>8.5999999999999993E-2</v>
      </c>
      <c r="I39" s="67">
        <v>3.3000000000000002E-2</v>
      </c>
    </row>
    <row r="40" spans="1:9" x14ac:dyDescent="0.25">
      <c r="A40" s="76" t="s">
        <v>43</v>
      </c>
      <c r="B40" s="77">
        <v>18072</v>
      </c>
      <c r="C40" s="78">
        <v>2.4E-2</v>
      </c>
      <c r="D40" s="78">
        <v>0.05</v>
      </c>
      <c r="E40" s="79">
        <v>0.30399999999999999</v>
      </c>
      <c r="F40" s="79">
        <v>0.19500000000000001</v>
      </c>
      <c r="G40" s="79">
        <v>8.5000000000000006E-2</v>
      </c>
      <c r="H40" s="79">
        <v>0.20599999999999999</v>
      </c>
      <c r="I40" s="80">
        <v>0.13600000000000001</v>
      </c>
    </row>
    <row r="41" spans="1:9" x14ac:dyDescent="0.25">
      <c r="A41" s="37" t="s">
        <v>44</v>
      </c>
      <c r="B41" s="31">
        <v>17105</v>
      </c>
      <c r="C41" s="33">
        <v>3.2000000000000001E-2</v>
      </c>
      <c r="D41" s="33">
        <v>9.1999999999999998E-2</v>
      </c>
      <c r="E41" s="50">
        <v>0.371</v>
      </c>
      <c r="F41" s="50">
        <v>0.19700000000000001</v>
      </c>
      <c r="G41" s="50">
        <v>9.0999999999999998E-2</v>
      </c>
      <c r="H41" s="50">
        <v>0.153</v>
      </c>
      <c r="I41" s="67">
        <v>6.3E-2</v>
      </c>
    </row>
    <row r="42" spans="1:9" x14ac:dyDescent="0.25">
      <c r="A42" s="76" t="s">
        <v>19</v>
      </c>
      <c r="B42" s="77">
        <v>3220</v>
      </c>
      <c r="C42" s="78">
        <v>0.05</v>
      </c>
      <c r="D42" s="78">
        <v>0.104</v>
      </c>
      <c r="E42" s="79">
        <v>0.46700000000000003</v>
      </c>
      <c r="F42" s="79">
        <v>0.16700000000000001</v>
      </c>
      <c r="G42" s="79">
        <v>8.4000000000000005E-2</v>
      </c>
      <c r="H42" s="79">
        <v>8.3000000000000004E-2</v>
      </c>
      <c r="I42" s="80">
        <v>4.4999999999999998E-2</v>
      </c>
    </row>
    <row r="43" spans="1:9" x14ac:dyDescent="0.25">
      <c r="A43" s="37" t="s">
        <v>20</v>
      </c>
      <c r="B43" s="31">
        <v>1433</v>
      </c>
      <c r="C43" s="33">
        <v>0.06</v>
      </c>
      <c r="D43" s="33">
        <v>8.5999999999999993E-2</v>
      </c>
      <c r="E43" s="50">
        <v>0.41899999999999998</v>
      </c>
      <c r="F43" s="50">
        <v>0.17</v>
      </c>
      <c r="G43" s="50">
        <v>7.6999999999999999E-2</v>
      </c>
      <c r="H43" s="50">
        <v>0.13200000000000001</v>
      </c>
      <c r="I43" s="67">
        <v>5.6000000000000001E-2</v>
      </c>
    </row>
    <row r="44" spans="1:9" x14ac:dyDescent="0.25">
      <c r="A44" s="76" t="s">
        <v>21</v>
      </c>
      <c r="B44" s="77">
        <v>995</v>
      </c>
      <c r="C44" s="78">
        <v>8.9999999999999993E-3</v>
      </c>
      <c r="D44" s="78">
        <v>8.6999999999999994E-2</v>
      </c>
      <c r="E44" s="79">
        <v>0.46100000000000002</v>
      </c>
      <c r="F44" s="79">
        <v>0.124</v>
      </c>
      <c r="G44" s="79">
        <v>0.11700000000000001</v>
      </c>
      <c r="H44" s="79">
        <v>0.16400000000000001</v>
      </c>
      <c r="I44" s="80">
        <v>3.4000000000000002E-2</v>
      </c>
    </row>
    <row r="45" spans="1:9" x14ac:dyDescent="0.25">
      <c r="A45" s="37" t="s">
        <v>31</v>
      </c>
      <c r="B45" s="31">
        <v>6946</v>
      </c>
      <c r="C45" s="33">
        <v>4.0000000000000001E-3</v>
      </c>
      <c r="D45" s="33">
        <v>6.6000000000000003E-2</v>
      </c>
      <c r="E45" s="50">
        <v>0.39600000000000002</v>
      </c>
      <c r="F45" s="50">
        <v>0.13300000000000001</v>
      </c>
      <c r="G45" s="50">
        <v>8.8999999999999996E-2</v>
      </c>
      <c r="H45" s="50">
        <v>0.17499999999999999</v>
      </c>
      <c r="I45" s="67">
        <v>0.13600000000000001</v>
      </c>
    </row>
    <row r="46" spans="1:9" x14ac:dyDescent="0.25">
      <c r="A46" s="76" t="s">
        <v>22</v>
      </c>
      <c r="B46" s="77">
        <v>819</v>
      </c>
      <c r="C46" s="78">
        <v>2.7E-2</v>
      </c>
      <c r="D46" s="78">
        <v>0.107</v>
      </c>
      <c r="E46" s="79">
        <v>0.53400000000000003</v>
      </c>
      <c r="F46" s="79">
        <v>0.17</v>
      </c>
      <c r="G46" s="79">
        <v>5.5E-2</v>
      </c>
      <c r="H46" s="79">
        <v>8.1000000000000003E-2</v>
      </c>
      <c r="I46" s="80">
        <v>2.7E-2</v>
      </c>
    </row>
    <row r="47" spans="1:9" x14ac:dyDescent="0.25">
      <c r="A47" s="37" t="s">
        <v>23</v>
      </c>
      <c r="B47" s="31">
        <v>770</v>
      </c>
      <c r="C47" s="33">
        <v>1.6E-2</v>
      </c>
      <c r="D47" s="33">
        <v>0.16200000000000001</v>
      </c>
      <c r="E47" s="50">
        <v>0.57099999999999995</v>
      </c>
      <c r="F47" s="50">
        <v>0.127</v>
      </c>
      <c r="G47" s="50">
        <v>6.0999999999999999E-2</v>
      </c>
      <c r="H47" s="50">
        <v>5.8000000000000003E-2</v>
      </c>
      <c r="I47" s="67">
        <v>4.0000000000000001E-3</v>
      </c>
    </row>
    <row r="48" spans="1:9" ht="15.75" thickBot="1" x14ac:dyDescent="0.3">
      <c r="A48" s="81" t="s">
        <v>24</v>
      </c>
      <c r="B48" s="82">
        <v>843</v>
      </c>
      <c r="C48" s="83">
        <v>2.5000000000000001E-2</v>
      </c>
      <c r="D48" s="83">
        <v>0.11</v>
      </c>
      <c r="E48" s="84">
        <v>0.53300000000000003</v>
      </c>
      <c r="F48" s="84">
        <v>0.17100000000000001</v>
      </c>
      <c r="G48" s="84">
        <v>6.8000000000000005E-2</v>
      </c>
      <c r="H48" s="84">
        <v>5.8999999999999997E-2</v>
      </c>
      <c r="I48" s="85">
        <v>3.4000000000000002E-2</v>
      </c>
    </row>
    <row r="49" spans="1:18" x14ac:dyDescent="0.25">
      <c r="A49" s="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</row>
    <row r="50" spans="1:18" x14ac:dyDescent="0.25">
      <c r="A50" s="9" t="s">
        <v>92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18" x14ac:dyDescent="0.25">
      <c r="A51" s="20" t="s">
        <v>111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</row>
    <row r="52" spans="1:18" x14ac:dyDescent="0.25">
      <c r="A52" s="3" t="s">
        <v>107</v>
      </c>
    </row>
    <row r="53" spans="1:18" x14ac:dyDescent="0.25">
      <c r="A53" s="3" t="s">
        <v>112</v>
      </c>
    </row>
  </sheetData>
  <sortState ref="A11:R50">
    <sortCondition ref="A11:A50"/>
  </sortState>
  <mergeCells count="12">
    <mergeCell ref="B5:B7"/>
    <mergeCell ref="A1:I1"/>
    <mergeCell ref="A2:I2"/>
    <mergeCell ref="A3:I3"/>
    <mergeCell ref="A5:A7"/>
    <mergeCell ref="C5:C7"/>
    <mergeCell ref="E5:E7"/>
    <mergeCell ref="F5:F7"/>
    <mergeCell ref="G5:G7"/>
    <mergeCell ref="H5:H7"/>
    <mergeCell ref="I5:I7"/>
    <mergeCell ref="D5:D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25" workbookViewId="0">
      <selection activeCell="A49" sqref="A49"/>
    </sheetView>
  </sheetViews>
  <sheetFormatPr defaultRowHeight="15" x14ac:dyDescent="0.25"/>
  <cols>
    <col min="1" max="1" width="26.7109375" customWidth="1"/>
    <col min="2" max="2" width="11" customWidth="1"/>
  </cols>
  <sheetData>
    <row r="1" spans="1:16" x14ac:dyDescent="0.25">
      <c r="A1" s="182" t="s">
        <v>97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</row>
    <row r="2" spans="1:16" x14ac:dyDescent="0.25">
      <c r="A2" s="182">
        <v>2010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16" ht="15.75" thickBot="1" x14ac:dyDescent="0.3">
      <c r="B3" s="13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x14ac:dyDescent="0.25">
      <c r="A4" s="171" t="s">
        <v>3</v>
      </c>
      <c r="B4" s="192" t="s">
        <v>64</v>
      </c>
      <c r="C4" s="181" t="s">
        <v>98</v>
      </c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91"/>
    </row>
    <row r="5" spans="1:16" x14ac:dyDescent="0.25">
      <c r="A5" s="172"/>
      <c r="B5" s="193"/>
      <c r="C5" s="201" t="s">
        <v>99</v>
      </c>
      <c r="D5" s="201"/>
      <c r="E5" s="202" t="s">
        <v>100</v>
      </c>
      <c r="F5" s="202"/>
      <c r="G5" s="202" t="s">
        <v>101</v>
      </c>
      <c r="H5" s="202"/>
      <c r="I5" s="201" t="s">
        <v>102</v>
      </c>
      <c r="J5" s="201"/>
      <c r="K5" s="202" t="s">
        <v>103</v>
      </c>
      <c r="L5" s="202"/>
      <c r="M5" s="202" t="s">
        <v>122</v>
      </c>
      <c r="N5" s="202"/>
      <c r="O5" s="202" t="s">
        <v>104</v>
      </c>
      <c r="P5" s="203"/>
    </row>
    <row r="6" spans="1:16" x14ac:dyDescent="0.25">
      <c r="A6" s="172"/>
      <c r="B6" s="193"/>
      <c r="C6" s="142" t="s">
        <v>67</v>
      </c>
      <c r="D6" s="142" t="s">
        <v>68</v>
      </c>
      <c r="E6" s="142" t="s">
        <v>67</v>
      </c>
      <c r="F6" s="142" t="s">
        <v>68</v>
      </c>
      <c r="G6" s="142" t="s">
        <v>67</v>
      </c>
      <c r="H6" s="142" t="s">
        <v>68</v>
      </c>
      <c r="I6" s="142" t="s">
        <v>67</v>
      </c>
      <c r="J6" s="142" t="s">
        <v>68</v>
      </c>
      <c r="K6" s="142" t="s">
        <v>67</v>
      </c>
      <c r="L6" s="142" t="s">
        <v>68</v>
      </c>
      <c r="M6" s="142" t="s">
        <v>67</v>
      </c>
      <c r="N6" s="142" t="s">
        <v>68</v>
      </c>
      <c r="O6" s="142" t="s">
        <v>67</v>
      </c>
      <c r="P6" s="143" t="s">
        <v>68</v>
      </c>
    </row>
    <row r="7" spans="1:16" x14ac:dyDescent="0.25">
      <c r="A7" s="116" t="s">
        <v>69</v>
      </c>
      <c r="B7" s="147">
        <v>268100</v>
      </c>
      <c r="C7" s="148">
        <v>194910</v>
      </c>
      <c r="D7" s="151">
        <f>C7/B7</f>
        <v>0.72700484893696382</v>
      </c>
      <c r="E7" s="148">
        <v>48386</v>
      </c>
      <c r="F7" s="151">
        <f>E7/B7</f>
        <v>0.18047743379336068</v>
      </c>
      <c r="G7" s="149">
        <v>306</v>
      </c>
      <c r="H7" s="151">
        <f>G7/B7</f>
        <v>1.1413651622528907E-3</v>
      </c>
      <c r="I7" s="148">
        <v>8580</v>
      </c>
      <c r="J7" s="151">
        <f>I7/B7</f>
        <v>3.2002983961208507E-2</v>
      </c>
      <c r="K7" s="149">
        <v>78</v>
      </c>
      <c r="L7" s="150">
        <f>K7/B7</f>
        <v>2.9093621782916822E-4</v>
      </c>
      <c r="M7" s="148">
        <v>7284</v>
      </c>
      <c r="N7" s="151">
        <f>M7/B7</f>
        <v>2.7168966803431557E-2</v>
      </c>
      <c r="O7" s="148">
        <v>8284</v>
      </c>
      <c r="P7" s="153">
        <f>O7/B7</f>
        <v>3.0898918314061916E-2</v>
      </c>
    </row>
    <row r="8" spans="1:16" x14ac:dyDescent="0.25">
      <c r="A8" s="37" t="s">
        <v>6</v>
      </c>
      <c r="B8" s="72">
        <v>368</v>
      </c>
      <c r="C8" s="71">
        <v>368</v>
      </c>
      <c r="D8" s="152">
        <f>C8/B8</f>
        <v>1</v>
      </c>
      <c r="E8" s="71">
        <v>0</v>
      </c>
      <c r="F8" s="152">
        <f>E8/B8</f>
        <v>0</v>
      </c>
      <c r="G8" s="71">
        <v>0</v>
      </c>
      <c r="H8" s="152">
        <f>G8/B8</f>
        <v>0</v>
      </c>
      <c r="I8" s="71">
        <v>0</v>
      </c>
      <c r="J8" s="152">
        <f>I8/B8</f>
        <v>0</v>
      </c>
      <c r="K8" s="71">
        <v>0</v>
      </c>
      <c r="L8" s="152">
        <f>K8/B8</f>
        <v>0</v>
      </c>
      <c r="M8" s="71">
        <v>0</v>
      </c>
      <c r="N8" s="152">
        <f>M8/B8</f>
        <v>0</v>
      </c>
      <c r="O8" s="71">
        <v>0</v>
      </c>
      <c r="P8" s="154">
        <f>O8/B8</f>
        <v>0</v>
      </c>
    </row>
    <row r="9" spans="1:16" x14ac:dyDescent="0.25">
      <c r="A9" s="76" t="s">
        <v>25</v>
      </c>
      <c r="B9" s="109">
        <v>2997</v>
      </c>
      <c r="C9" s="90">
        <v>2877</v>
      </c>
      <c r="D9" s="79">
        <f t="shared" ref="D9:D47" si="0">C9/B9</f>
        <v>0.95995995995995997</v>
      </c>
      <c r="E9" s="91">
        <v>34</v>
      </c>
      <c r="F9" s="79">
        <f t="shared" ref="F9:F47" si="1">E9/B9</f>
        <v>1.1344678011344677E-2</v>
      </c>
      <c r="G9" s="91">
        <v>8</v>
      </c>
      <c r="H9" s="79">
        <f t="shared" ref="H9:H47" si="2">G9/B9</f>
        <v>2.6693360026693361E-3</v>
      </c>
      <c r="I9" s="91">
        <v>19</v>
      </c>
      <c r="J9" s="79">
        <f t="shared" ref="J9:J47" si="3">I9/B9</f>
        <v>6.3396730063396732E-3</v>
      </c>
      <c r="K9" s="91">
        <v>0</v>
      </c>
      <c r="L9" s="79">
        <f t="shared" ref="L9:L47" si="4">K9/B9</f>
        <v>0</v>
      </c>
      <c r="M9" s="91">
        <v>21</v>
      </c>
      <c r="N9" s="79">
        <f t="shared" ref="N9:N47" si="5">M9/B9</f>
        <v>7.0070070070070069E-3</v>
      </c>
      <c r="O9" s="91">
        <v>38</v>
      </c>
      <c r="P9" s="79">
        <f t="shared" ref="P9:P47" si="6">O9/B9</f>
        <v>1.2679346012679346E-2</v>
      </c>
    </row>
    <row r="10" spans="1:16" x14ac:dyDescent="0.25">
      <c r="A10" s="37" t="s">
        <v>32</v>
      </c>
      <c r="B10" s="72">
        <v>791</v>
      </c>
      <c r="C10" s="70">
        <v>770</v>
      </c>
      <c r="D10" s="152">
        <f t="shared" si="0"/>
        <v>0.97345132743362828</v>
      </c>
      <c r="E10" s="71">
        <v>6</v>
      </c>
      <c r="F10" s="152">
        <f t="shared" si="1"/>
        <v>7.5853350189633373E-3</v>
      </c>
      <c r="G10" s="71">
        <v>0</v>
      </c>
      <c r="H10" s="152">
        <f t="shared" si="2"/>
        <v>0</v>
      </c>
      <c r="I10" s="71">
        <v>4</v>
      </c>
      <c r="J10" s="152">
        <f t="shared" si="3"/>
        <v>5.0568900126422255E-3</v>
      </c>
      <c r="K10" s="71">
        <v>0</v>
      </c>
      <c r="L10" s="152">
        <f t="shared" si="4"/>
        <v>0</v>
      </c>
      <c r="M10" s="71">
        <v>3</v>
      </c>
      <c r="N10" s="152">
        <f t="shared" si="5"/>
        <v>3.7926675094816687E-3</v>
      </c>
      <c r="O10" s="71">
        <v>8</v>
      </c>
      <c r="P10" s="152">
        <f t="shared" si="6"/>
        <v>1.0113780025284451E-2</v>
      </c>
    </row>
    <row r="11" spans="1:16" x14ac:dyDescent="0.25">
      <c r="A11" s="76" t="s">
        <v>26</v>
      </c>
      <c r="B11" s="109">
        <v>24679</v>
      </c>
      <c r="C11" s="90">
        <v>20898</v>
      </c>
      <c r="D11" s="79">
        <f t="shared" si="0"/>
        <v>0.84679281980631305</v>
      </c>
      <c r="E11" s="90">
        <v>1122</v>
      </c>
      <c r="F11" s="79">
        <f t="shared" si="1"/>
        <v>4.5463754609181894E-2</v>
      </c>
      <c r="G11" s="90">
        <v>42</v>
      </c>
      <c r="H11" s="79">
        <f t="shared" si="2"/>
        <v>1.7018517768142955E-3</v>
      </c>
      <c r="I11" s="90">
        <v>1861</v>
      </c>
      <c r="J11" s="79">
        <f t="shared" si="3"/>
        <v>7.5408241825033431E-2</v>
      </c>
      <c r="K11" s="90">
        <v>11</v>
      </c>
      <c r="L11" s="79">
        <f t="shared" si="4"/>
        <v>4.4572308440374406E-4</v>
      </c>
      <c r="M11" s="90">
        <v>281</v>
      </c>
      <c r="N11" s="79">
        <f t="shared" si="5"/>
        <v>1.1386198792495644E-2</v>
      </c>
      <c r="O11" s="90">
        <v>464</v>
      </c>
      <c r="P11" s="79">
        <f t="shared" si="6"/>
        <v>1.8801410105757931E-2</v>
      </c>
    </row>
    <row r="12" spans="1:16" x14ac:dyDescent="0.25">
      <c r="A12" s="37" t="s">
        <v>27</v>
      </c>
      <c r="B12" s="69">
        <v>5718</v>
      </c>
      <c r="C12" s="70">
        <v>5448</v>
      </c>
      <c r="D12" s="152">
        <f t="shared" si="0"/>
        <v>0.95278069254984266</v>
      </c>
      <c r="E12" s="71">
        <v>46</v>
      </c>
      <c r="F12" s="152">
        <f t="shared" si="1"/>
        <v>8.0447708989157055E-3</v>
      </c>
      <c r="G12" s="71">
        <v>8</v>
      </c>
      <c r="H12" s="152">
        <f t="shared" si="2"/>
        <v>1.3990905911157748E-3</v>
      </c>
      <c r="I12" s="71">
        <v>62</v>
      </c>
      <c r="J12" s="152">
        <f t="shared" si="3"/>
        <v>1.0842952081147255E-2</v>
      </c>
      <c r="K12" s="71">
        <v>0</v>
      </c>
      <c r="L12" s="152">
        <f t="shared" si="4"/>
        <v>0</v>
      </c>
      <c r="M12" s="71">
        <v>72</v>
      </c>
      <c r="N12" s="152">
        <f t="shared" si="5"/>
        <v>1.2591815320041973E-2</v>
      </c>
      <c r="O12" s="71">
        <v>82</v>
      </c>
      <c r="P12" s="152">
        <f t="shared" si="6"/>
        <v>1.4340678558936691E-2</v>
      </c>
    </row>
    <row r="13" spans="1:16" x14ac:dyDescent="0.25">
      <c r="A13" s="76" t="s">
        <v>7</v>
      </c>
      <c r="B13" s="109">
        <v>1510</v>
      </c>
      <c r="C13" s="90">
        <v>1476</v>
      </c>
      <c r="D13" s="79">
        <f t="shared" si="0"/>
        <v>0.97748344370860929</v>
      </c>
      <c r="E13" s="91">
        <v>6</v>
      </c>
      <c r="F13" s="79">
        <f t="shared" si="1"/>
        <v>3.9735099337748344E-3</v>
      </c>
      <c r="G13" s="91">
        <v>0</v>
      </c>
      <c r="H13" s="79">
        <f t="shared" si="2"/>
        <v>0</v>
      </c>
      <c r="I13" s="91">
        <v>10</v>
      </c>
      <c r="J13" s="79">
        <f t="shared" si="3"/>
        <v>6.6225165562913907E-3</v>
      </c>
      <c r="K13" s="91">
        <v>0</v>
      </c>
      <c r="L13" s="79">
        <f t="shared" si="4"/>
        <v>0</v>
      </c>
      <c r="M13" s="91">
        <v>1</v>
      </c>
      <c r="N13" s="79">
        <f t="shared" si="5"/>
        <v>6.6225165562913907E-4</v>
      </c>
      <c r="O13" s="91">
        <v>17</v>
      </c>
      <c r="P13" s="79">
        <f t="shared" si="6"/>
        <v>1.1258278145695364E-2</v>
      </c>
    </row>
    <row r="14" spans="1:16" x14ac:dyDescent="0.25">
      <c r="A14" s="37" t="s">
        <v>8</v>
      </c>
      <c r="B14" s="72">
        <v>765</v>
      </c>
      <c r="C14" s="71">
        <v>742</v>
      </c>
      <c r="D14" s="152">
        <f t="shared" si="0"/>
        <v>0.96993464052287581</v>
      </c>
      <c r="E14" s="71">
        <v>4</v>
      </c>
      <c r="F14" s="152">
        <f t="shared" si="1"/>
        <v>5.2287581699346402E-3</v>
      </c>
      <c r="G14" s="71">
        <v>0</v>
      </c>
      <c r="H14" s="152">
        <f t="shared" si="2"/>
        <v>0</v>
      </c>
      <c r="I14" s="71">
        <v>7</v>
      </c>
      <c r="J14" s="152">
        <f t="shared" si="3"/>
        <v>9.1503267973856214E-3</v>
      </c>
      <c r="K14" s="71">
        <v>0</v>
      </c>
      <c r="L14" s="152">
        <f t="shared" si="4"/>
        <v>0</v>
      </c>
      <c r="M14" s="71">
        <v>6</v>
      </c>
      <c r="N14" s="152">
        <f t="shared" si="5"/>
        <v>7.8431372549019607E-3</v>
      </c>
      <c r="O14" s="71">
        <v>6</v>
      </c>
      <c r="P14" s="152">
        <f t="shared" si="6"/>
        <v>7.8431372549019607E-3</v>
      </c>
    </row>
    <row r="15" spans="1:16" x14ac:dyDescent="0.25">
      <c r="A15" s="76" t="s">
        <v>9</v>
      </c>
      <c r="B15" s="110">
        <v>841</v>
      </c>
      <c r="C15" s="91">
        <v>798</v>
      </c>
      <c r="D15" s="79">
        <f t="shared" si="0"/>
        <v>0.94887039239001192</v>
      </c>
      <c r="E15" s="91">
        <v>11</v>
      </c>
      <c r="F15" s="79">
        <f t="shared" si="1"/>
        <v>1.3079667063020214E-2</v>
      </c>
      <c r="G15" s="91">
        <v>0</v>
      </c>
      <c r="H15" s="79">
        <f t="shared" si="2"/>
        <v>0</v>
      </c>
      <c r="I15" s="91">
        <v>2</v>
      </c>
      <c r="J15" s="79">
        <f t="shared" si="3"/>
        <v>2.3781212841854932E-3</v>
      </c>
      <c r="K15" s="91">
        <v>0</v>
      </c>
      <c r="L15" s="79">
        <f t="shared" si="4"/>
        <v>0</v>
      </c>
      <c r="M15" s="91">
        <v>0</v>
      </c>
      <c r="N15" s="79">
        <f t="shared" si="5"/>
        <v>0</v>
      </c>
      <c r="O15" s="91">
        <v>30</v>
      </c>
      <c r="P15" s="79">
        <f t="shared" si="6"/>
        <v>3.56718192627824E-2</v>
      </c>
    </row>
    <row r="16" spans="1:16" x14ac:dyDescent="0.25">
      <c r="A16" s="37" t="s">
        <v>10</v>
      </c>
      <c r="B16" s="69">
        <v>3483</v>
      </c>
      <c r="C16" s="70">
        <v>3433</v>
      </c>
      <c r="D16" s="152">
        <f t="shared" si="0"/>
        <v>0.98564455928797012</v>
      </c>
      <c r="E16" s="71">
        <v>16</v>
      </c>
      <c r="F16" s="152">
        <f t="shared" si="1"/>
        <v>4.5937410278495553E-3</v>
      </c>
      <c r="G16" s="71">
        <v>3</v>
      </c>
      <c r="H16" s="152">
        <f t="shared" si="2"/>
        <v>8.6132644272179156E-4</v>
      </c>
      <c r="I16" s="71">
        <v>10</v>
      </c>
      <c r="J16" s="152">
        <f t="shared" si="3"/>
        <v>2.8710881424059719E-3</v>
      </c>
      <c r="K16" s="71">
        <v>0</v>
      </c>
      <c r="L16" s="152">
        <f t="shared" si="4"/>
        <v>0</v>
      </c>
      <c r="M16" s="71">
        <v>3</v>
      </c>
      <c r="N16" s="152">
        <f t="shared" si="5"/>
        <v>8.6132644272179156E-4</v>
      </c>
      <c r="O16" s="71">
        <v>18</v>
      </c>
      <c r="P16" s="152">
        <f t="shared" si="6"/>
        <v>5.1679586563307496E-3</v>
      </c>
    </row>
    <row r="17" spans="1:16" x14ac:dyDescent="0.25">
      <c r="A17" s="76" t="s">
        <v>70</v>
      </c>
      <c r="B17" s="109">
        <v>49528</v>
      </c>
      <c r="C17" s="90">
        <v>15181</v>
      </c>
      <c r="D17" s="79">
        <f t="shared" si="0"/>
        <v>0.30651348732030365</v>
      </c>
      <c r="E17" s="90">
        <v>25957</v>
      </c>
      <c r="F17" s="79">
        <f t="shared" si="1"/>
        <v>0.5240873849135842</v>
      </c>
      <c r="G17" s="91">
        <v>251</v>
      </c>
      <c r="H17" s="79">
        <f t="shared" si="2"/>
        <v>5.0678404135034725E-3</v>
      </c>
      <c r="I17" s="90">
        <v>1709</v>
      </c>
      <c r="J17" s="79">
        <f t="shared" si="3"/>
        <v>3.4505734130188981E-2</v>
      </c>
      <c r="K17" s="91">
        <v>29</v>
      </c>
      <c r="L17" s="79">
        <f t="shared" si="4"/>
        <v>5.8552737845259247E-4</v>
      </c>
      <c r="M17" s="90">
        <v>3847</v>
      </c>
      <c r="N17" s="79">
        <f t="shared" si="5"/>
        <v>7.7673235341624944E-2</v>
      </c>
      <c r="O17" s="90">
        <v>2554</v>
      </c>
      <c r="P17" s="79">
        <f t="shared" si="6"/>
        <v>5.1566790502342107E-2</v>
      </c>
    </row>
    <row r="18" spans="1:16" x14ac:dyDescent="0.25">
      <c r="A18" s="37" t="s">
        <v>33</v>
      </c>
      <c r="B18" s="69">
        <v>2399</v>
      </c>
      <c r="C18" s="70">
        <v>1931</v>
      </c>
      <c r="D18" s="152">
        <f t="shared" si="0"/>
        <v>0.8049187161317215</v>
      </c>
      <c r="E18" s="71">
        <v>260</v>
      </c>
      <c r="F18" s="152">
        <f t="shared" si="1"/>
        <v>0.10837849103793247</v>
      </c>
      <c r="G18" s="71">
        <v>10</v>
      </c>
      <c r="H18" s="152">
        <f t="shared" si="2"/>
        <v>4.1684035014589414E-3</v>
      </c>
      <c r="I18" s="71">
        <v>29</v>
      </c>
      <c r="J18" s="152">
        <f t="shared" si="3"/>
        <v>1.2088370154230929E-2</v>
      </c>
      <c r="K18" s="71">
        <v>0</v>
      </c>
      <c r="L18" s="152">
        <f t="shared" si="4"/>
        <v>0</v>
      </c>
      <c r="M18" s="71">
        <v>63</v>
      </c>
      <c r="N18" s="152">
        <f t="shared" si="5"/>
        <v>2.6260942059191331E-2</v>
      </c>
      <c r="O18" s="71">
        <v>106</v>
      </c>
      <c r="P18" s="152">
        <f t="shared" si="6"/>
        <v>4.418507711546478E-2</v>
      </c>
    </row>
    <row r="19" spans="1:16" x14ac:dyDescent="0.25">
      <c r="A19" s="76" t="s">
        <v>28</v>
      </c>
      <c r="B19" s="109">
        <v>4538</v>
      </c>
      <c r="C19" s="90">
        <v>4295</v>
      </c>
      <c r="D19" s="79">
        <f t="shared" si="0"/>
        <v>0.94645218157778754</v>
      </c>
      <c r="E19" s="91">
        <v>49</v>
      </c>
      <c r="F19" s="79">
        <f t="shared" si="1"/>
        <v>1.0797708241516086E-2</v>
      </c>
      <c r="G19" s="91">
        <v>11</v>
      </c>
      <c r="H19" s="79">
        <f t="shared" si="2"/>
        <v>2.4239753195240193E-3</v>
      </c>
      <c r="I19" s="91">
        <v>63</v>
      </c>
      <c r="J19" s="79">
        <f t="shared" si="3"/>
        <v>1.3882767739092111E-2</v>
      </c>
      <c r="K19" s="91">
        <v>4</v>
      </c>
      <c r="L19" s="79">
        <f t="shared" si="4"/>
        <v>8.8144557073600708E-4</v>
      </c>
      <c r="M19" s="91">
        <v>48</v>
      </c>
      <c r="N19" s="79">
        <f t="shared" si="5"/>
        <v>1.0577346848832084E-2</v>
      </c>
      <c r="O19" s="91">
        <v>68</v>
      </c>
      <c r="P19" s="79">
        <f t="shared" si="6"/>
        <v>1.498457470251212E-2</v>
      </c>
    </row>
    <row r="20" spans="1:16" x14ac:dyDescent="0.25">
      <c r="A20" s="37" t="s">
        <v>11</v>
      </c>
      <c r="B20" s="69">
        <v>1941</v>
      </c>
      <c r="C20" s="70">
        <v>1915</v>
      </c>
      <c r="D20" s="152">
        <f t="shared" si="0"/>
        <v>0.98660484286450278</v>
      </c>
      <c r="E20" s="71">
        <v>5</v>
      </c>
      <c r="F20" s="152">
        <f t="shared" si="1"/>
        <v>2.5759917568263782E-3</v>
      </c>
      <c r="G20" s="71">
        <v>2</v>
      </c>
      <c r="H20" s="152">
        <f t="shared" si="2"/>
        <v>1.0303967027305513E-3</v>
      </c>
      <c r="I20" s="71">
        <v>5</v>
      </c>
      <c r="J20" s="152">
        <f t="shared" si="3"/>
        <v>2.5759917568263782E-3</v>
      </c>
      <c r="K20" s="71">
        <v>0</v>
      </c>
      <c r="L20" s="152">
        <f t="shared" si="4"/>
        <v>0</v>
      </c>
      <c r="M20" s="71">
        <v>3</v>
      </c>
      <c r="N20" s="152">
        <f t="shared" si="5"/>
        <v>1.5455950540958269E-3</v>
      </c>
      <c r="O20" s="71">
        <v>11</v>
      </c>
      <c r="P20" s="152">
        <f t="shared" si="6"/>
        <v>5.6671818650180323E-3</v>
      </c>
    </row>
    <row r="21" spans="1:16" x14ac:dyDescent="0.25">
      <c r="A21" s="76" t="s">
        <v>12</v>
      </c>
      <c r="B21" s="110">
        <v>362</v>
      </c>
      <c r="C21" s="90">
        <v>358</v>
      </c>
      <c r="D21" s="79">
        <f t="shared" si="0"/>
        <v>0.98895027624309395</v>
      </c>
      <c r="E21" s="91">
        <v>0</v>
      </c>
      <c r="F21" s="79">
        <f t="shared" si="1"/>
        <v>0</v>
      </c>
      <c r="G21" s="91">
        <v>2</v>
      </c>
      <c r="H21" s="79">
        <f t="shared" si="2"/>
        <v>5.5248618784530384E-3</v>
      </c>
      <c r="I21" s="91">
        <v>1</v>
      </c>
      <c r="J21" s="79">
        <f t="shared" si="3"/>
        <v>2.7624309392265192E-3</v>
      </c>
      <c r="K21" s="91">
        <v>0</v>
      </c>
      <c r="L21" s="79">
        <f t="shared" si="4"/>
        <v>0</v>
      </c>
      <c r="M21" s="91">
        <v>0</v>
      </c>
      <c r="N21" s="79">
        <f t="shared" si="5"/>
        <v>0</v>
      </c>
      <c r="O21" s="91">
        <v>1</v>
      </c>
      <c r="P21" s="79">
        <f t="shared" si="6"/>
        <v>2.7624309392265192E-3</v>
      </c>
    </row>
    <row r="22" spans="1:16" x14ac:dyDescent="0.25">
      <c r="A22" s="37" t="s">
        <v>29</v>
      </c>
      <c r="B22" s="69">
        <v>5235</v>
      </c>
      <c r="C22" s="70">
        <v>5073</v>
      </c>
      <c r="D22" s="152">
        <f t="shared" si="0"/>
        <v>0.96905444126074503</v>
      </c>
      <c r="E22" s="71">
        <v>30</v>
      </c>
      <c r="F22" s="152">
        <f t="shared" si="1"/>
        <v>5.7306590257879654E-3</v>
      </c>
      <c r="G22" s="71">
        <v>5</v>
      </c>
      <c r="H22" s="152">
        <f t="shared" si="2"/>
        <v>9.5510983763132757E-4</v>
      </c>
      <c r="I22" s="71">
        <v>23</v>
      </c>
      <c r="J22" s="152">
        <f t="shared" si="3"/>
        <v>4.3935052531041069E-3</v>
      </c>
      <c r="K22" s="71">
        <v>0</v>
      </c>
      <c r="L22" s="152">
        <f t="shared" si="4"/>
        <v>0</v>
      </c>
      <c r="M22" s="71">
        <v>37</v>
      </c>
      <c r="N22" s="152">
        <f t="shared" si="5"/>
        <v>7.067812798471824E-3</v>
      </c>
      <c r="O22" s="71">
        <v>67</v>
      </c>
      <c r="P22" s="152">
        <f t="shared" si="6"/>
        <v>1.2798471824259789E-2</v>
      </c>
    </row>
    <row r="23" spans="1:16" x14ac:dyDescent="0.25">
      <c r="A23" s="76" t="s">
        <v>34</v>
      </c>
      <c r="B23" s="109">
        <v>47360</v>
      </c>
      <c r="C23" s="90">
        <v>37314</v>
      </c>
      <c r="D23" s="79">
        <f t="shared" si="0"/>
        <v>0.78788006756756757</v>
      </c>
      <c r="E23" s="90">
        <v>5780</v>
      </c>
      <c r="F23" s="79">
        <f t="shared" si="1"/>
        <v>0.12204391891891891</v>
      </c>
      <c r="G23" s="91">
        <v>65</v>
      </c>
      <c r="H23" s="79">
        <f t="shared" si="2"/>
        <v>1.3724662162162163E-3</v>
      </c>
      <c r="I23" s="90">
        <v>2163</v>
      </c>
      <c r="J23" s="79">
        <f t="shared" si="3"/>
        <v>4.5671452702702703E-2</v>
      </c>
      <c r="K23" s="91">
        <v>11</v>
      </c>
      <c r="L23" s="79">
        <f t="shared" si="4"/>
        <v>2.3226351351351353E-4</v>
      </c>
      <c r="M23" s="91">
        <v>665</v>
      </c>
      <c r="N23" s="79">
        <f t="shared" si="5"/>
        <v>1.4041385135135136E-2</v>
      </c>
      <c r="O23" s="90">
        <v>1362</v>
      </c>
      <c r="P23" s="79">
        <f t="shared" si="6"/>
        <v>2.8758445945945947E-2</v>
      </c>
    </row>
    <row r="24" spans="1:16" x14ac:dyDescent="0.25">
      <c r="A24" s="37" t="s">
        <v>35</v>
      </c>
      <c r="B24" s="69">
        <v>8268</v>
      </c>
      <c r="C24" s="70">
        <v>7399</v>
      </c>
      <c r="D24" s="152">
        <f t="shared" si="0"/>
        <v>0.89489598451862606</v>
      </c>
      <c r="E24" s="71">
        <v>400</v>
      </c>
      <c r="F24" s="152">
        <f t="shared" si="1"/>
        <v>4.8379293662312528E-2</v>
      </c>
      <c r="G24" s="71">
        <v>16</v>
      </c>
      <c r="H24" s="152">
        <f t="shared" si="2"/>
        <v>1.9351717464925011E-3</v>
      </c>
      <c r="I24" s="71">
        <v>114</v>
      </c>
      <c r="J24" s="152">
        <f t="shared" si="3"/>
        <v>1.3788098693759071E-2</v>
      </c>
      <c r="K24" s="71">
        <v>0</v>
      </c>
      <c r="L24" s="152">
        <f t="shared" si="4"/>
        <v>0</v>
      </c>
      <c r="M24" s="71">
        <v>102</v>
      </c>
      <c r="N24" s="152">
        <f t="shared" si="5"/>
        <v>1.2336719883889695E-2</v>
      </c>
      <c r="O24" s="71">
        <v>237</v>
      </c>
      <c r="P24" s="152">
        <f t="shared" si="6"/>
        <v>2.8664731494920173E-2</v>
      </c>
    </row>
    <row r="25" spans="1:16" x14ac:dyDescent="0.25">
      <c r="A25" s="76" t="s">
        <v>13</v>
      </c>
      <c r="B25" s="109">
        <v>1779</v>
      </c>
      <c r="C25" s="90">
        <v>1719</v>
      </c>
      <c r="D25" s="79">
        <f t="shared" si="0"/>
        <v>0.96627318718381117</v>
      </c>
      <c r="E25" s="91">
        <v>2</v>
      </c>
      <c r="F25" s="79">
        <f t="shared" si="1"/>
        <v>1.1242270938729624E-3</v>
      </c>
      <c r="G25" s="91">
        <v>0</v>
      </c>
      <c r="H25" s="79">
        <f t="shared" si="2"/>
        <v>0</v>
      </c>
      <c r="I25" s="91">
        <v>20</v>
      </c>
      <c r="J25" s="79">
        <f t="shared" si="3"/>
        <v>1.1242270938729624E-2</v>
      </c>
      <c r="K25" s="91">
        <v>0</v>
      </c>
      <c r="L25" s="79">
        <f t="shared" si="4"/>
        <v>0</v>
      </c>
      <c r="M25" s="91">
        <v>20</v>
      </c>
      <c r="N25" s="79">
        <f t="shared" si="5"/>
        <v>1.1242270938729624E-2</v>
      </c>
      <c r="O25" s="91">
        <v>18</v>
      </c>
      <c r="P25" s="79">
        <f t="shared" si="6"/>
        <v>1.0118043844856661E-2</v>
      </c>
    </row>
    <row r="26" spans="1:16" x14ac:dyDescent="0.25">
      <c r="A26" s="37" t="s">
        <v>14</v>
      </c>
      <c r="B26" s="69">
        <v>1618</v>
      </c>
      <c r="C26" s="70">
        <v>1590</v>
      </c>
      <c r="D26" s="152">
        <f t="shared" si="0"/>
        <v>0.98269468479604449</v>
      </c>
      <c r="E26" s="71">
        <v>3</v>
      </c>
      <c r="F26" s="152">
        <f t="shared" si="1"/>
        <v>1.854140914709518E-3</v>
      </c>
      <c r="G26" s="71">
        <v>2</v>
      </c>
      <c r="H26" s="152">
        <f t="shared" si="2"/>
        <v>1.2360939431396785E-3</v>
      </c>
      <c r="I26" s="71">
        <v>2</v>
      </c>
      <c r="J26" s="152">
        <f t="shared" si="3"/>
        <v>1.2360939431396785E-3</v>
      </c>
      <c r="K26" s="71">
        <v>1</v>
      </c>
      <c r="L26" s="152">
        <f t="shared" si="4"/>
        <v>6.1804697156983925E-4</v>
      </c>
      <c r="M26" s="71">
        <v>5</v>
      </c>
      <c r="N26" s="152">
        <f t="shared" si="5"/>
        <v>3.0902348578491965E-3</v>
      </c>
      <c r="O26" s="71">
        <v>15</v>
      </c>
      <c r="P26" s="152">
        <f t="shared" si="6"/>
        <v>9.270704573547589E-3</v>
      </c>
    </row>
    <row r="27" spans="1:16" x14ac:dyDescent="0.25">
      <c r="A27" s="76" t="s">
        <v>36</v>
      </c>
      <c r="B27" s="109">
        <v>4976</v>
      </c>
      <c r="C27" s="90">
        <v>4825</v>
      </c>
      <c r="D27" s="79">
        <f t="shared" si="0"/>
        <v>0.96965434083601287</v>
      </c>
      <c r="E27" s="91">
        <v>46</v>
      </c>
      <c r="F27" s="79">
        <f t="shared" si="1"/>
        <v>9.2443729903536973E-3</v>
      </c>
      <c r="G27" s="91">
        <v>6</v>
      </c>
      <c r="H27" s="79">
        <f t="shared" si="2"/>
        <v>1.2057877813504824E-3</v>
      </c>
      <c r="I27" s="91">
        <v>23</v>
      </c>
      <c r="J27" s="79">
        <f t="shared" si="3"/>
        <v>4.6221864951768487E-3</v>
      </c>
      <c r="K27" s="91">
        <v>0</v>
      </c>
      <c r="L27" s="79">
        <f t="shared" si="4"/>
        <v>0</v>
      </c>
      <c r="M27" s="91">
        <v>12</v>
      </c>
      <c r="N27" s="79">
        <f t="shared" si="5"/>
        <v>2.4115755627009648E-3</v>
      </c>
      <c r="O27" s="91">
        <v>64</v>
      </c>
      <c r="P27" s="79">
        <f t="shared" si="6"/>
        <v>1.2861736334405145E-2</v>
      </c>
    </row>
    <row r="28" spans="1:16" x14ac:dyDescent="0.25">
      <c r="A28" s="37" t="s">
        <v>37</v>
      </c>
      <c r="B28" s="69">
        <v>8901</v>
      </c>
      <c r="C28" s="70">
        <v>7444</v>
      </c>
      <c r="D28" s="152">
        <f t="shared" si="0"/>
        <v>0.83631052690708907</v>
      </c>
      <c r="E28" s="71">
        <v>737</v>
      </c>
      <c r="F28" s="152">
        <f t="shared" si="1"/>
        <v>8.2799685428603526E-2</v>
      </c>
      <c r="G28" s="71">
        <v>9</v>
      </c>
      <c r="H28" s="152">
        <f t="shared" si="2"/>
        <v>1.0111223458038423E-3</v>
      </c>
      <c r="I28" s="71">
        <v>160</v>
      </c>
      <c r="J28" s="152">
        <f t="shared" si="3"/>
        <v>1.7975508369846085E-2</v>
      </c>
      <c r="K28" s="71">
        <v>0</v>
      </c>
      <c r="L28" s="152">
        <f t="shared" si="4"/>
        <v>0</v>
      </c>
      <c r="M28" s="71">
        <v>180</v>
      </c>
      <c r="N28" s="152">
        <f t="shared" si="5"/>
        <v>2.0222446916076844E-2</v>
      </c>
      <c r="O28" s="71">
        <v>371</v>
      </c>
      <c r="P28" s="152">
        <f t="shared" si="6"/>
        <v>4.1680710032580608E-2</v>
      </c>
    </row>
    <row r="29" spans="1:16" x14ac:dyDescent="0.25">
      <c r="A29" s="76" t="s">
        <v>15</v>
      </c>
      <c r="B29" s="110">
        <v>784</v>
      </c>
      <c r="C29" s="90">
        <v>775</v>
      </c>
      <c r="D29" s="79">
        <f t="shared" si="0"/>
        <v>0.98852040816326525</v>
      </c>
      <c r="E29" s="91">
        <v>6</v>
      </c>
      <c r="F29" s="79">
        <f t="shared" si="1"/>
        <v>7.6530612244897957E-3</v>
      </c>
      <c r="G29" s="91">
        <v>1</v>
      </c>
      <c r="H29" s="79">
        <f t="shared" si="2"/>
        <v>1.2755102040816326E-3</v>
      </c>
      <c r="I29" s="91">
        <v>1</v>
      </c>
      <c r="J29" s="79">
        <f t="shared" si="3"/>
        <v>1.2755102040816326E-3</v>
      </c>
      <c r="K29" s="91">
        <v>0</v>
      </c>
      <c r="L29" s="79">
        <f t="shared" si="4"/>
        <v>0</v>
      </c>
      <c r="M29" s="91">
        <v>0</v>
      </c>
      <c r="N29" s="79">
        <f t="shared" si="5"/>
        <v>0</v>
      </c>
      <c r="O29" s="91">
        <v>1</v>
      </c>
      <c r="P29" s="79">
        <f t="shared" si="6"/>
        <v>1.2755102040816326E-3</v>
      </c>
    </row>
    <row r="30" spans="1:16" x14ac:dyDescent="0.25">
      <c r="A30" s="37" t="s">
        <v>16</v>
      </c>
      <c r="B30" s="69">
        <v>2557</v>
      </c>
      <c r="C30" s="70">
        <v>2496</v>
      </c>
      <c r="D30" s="152">
        <f t="shared" si="0"/>
        <v>0.97614391865467343</v>
      </c>
      <c r="E30" s="71">
        <v>30</v>
      </c>
      <c r="F30" s="152">
        <f t="shared" si="1"/>
        <v>1.1732499022291749E-2</v>
      </c>
      <c r="G30" s="71">
        <v>2</v>
      </c>
      <c r="H30" s="152">
        <f t="shared" si="2"/>
        <v>7.8216660148611649E-4</v>
      </c>
      <c r="I30" s="71">
        <v>6</v>
      </c>
      <c r="J30" s="152">
        <f t="shared" si="3"/>
        <v>2.3464998044583495E-3</v>
      </c>
      <c r="K30" s="71">
        <v>0</v>
      </c>
      <c r="L30" s="152">
        <f t="shared" si="4"/>
        <v>0</v>
      </c>
      <c r="M30" s="71">
        <v>2</v>
      </c>
      <c r="N30" s="152">
        <f t="shared" si="5"/>
        <v>7.8216660148611649E-4</v>
      </c>
      <c r="O30" s="71">
        <v>21</v>
      </c>
      <c r="P30" s="152">
        <f t="shared" si="6"/>
        <v>8.2127493156042234E-3</v>
      </c>
    </row>
    <row r="31" spans="1:16" x14ac:dyDescent="0.25">
      <c r="A31" s="76" t="s">
        <v>38</v>
      </c>
      <c r="B31" s="109">
        <v>1561</v>
      </c>
      <c r="C31" s="90">
        <v>1233</v>
      </c>
      <c r="D31" s="79">
        <f t="shared" si="0"/>
        <v>0.78987828315182573</v>
      </c>
      <c r="E31" s="91">
        <v>166</v>
      </c>
      <c r="F31" s="79">
        <f t="shared" si="1"/>
        <v>0.10634208840486867</v>
      </c>
      <c r="G31" s="91">
        <v>2</v>
      </c>
      <c r="H31" s="79">
        <f t="shared" si="2"/>
        <v>1.2812299807815502E-3</v>
      </c>
      <c r="I31" s="91">
        <v>30</v>
      </c>
      <c r="J31" s="79">
        <f t="shared" si="3"/>
        <v>1.9218449711723255E-2</v>
      </c>
      <c r="K31" s="91">
        <v>0</v>
      </c>
      <c r="L31" s="79">
        <f t="shared" si="4"/>
        <v>0</v>
      </c>
      <c r="M31" s="91">
        <v>59</v>
      </c>
      <c r="N31" s="79">
        <f t="shared" si="5"/>
        <v>3.7796284433055737E-2</v>
      </c>
      <c r="O31" s="91">
        <v>71</v>
      </c>
      <c r="P31" s="79">
        <f t="shared" si="6"/>
        <v>4.5483664317745039E-2</v>
      </c>
    </row>
    <row r="32" spans="1:16" x14ac:dyDescent="0.25">
      <c r="A32" s="37" t="s">
        <v>39</v>
      </c>
      <c r="B32" s="69">
        <v>3008</v>
      </c>
      <c r="C32" s="70">
        <v>1718</v>
      </c>
      <c r="D32" s="152">
        <f t="shared" si="0"/>
        <v>0.57114361702127658</v>
      </c>
      <c r="E32" s="71">
        <v>873</v>
      </c>
      <c r="F32" s="152">
        <f t="shared" si="1"/>
        <v>0.29022606382978722</v>
      </c>
      <c r="G32" s="71">
        <v>11</v>
      </c>
      <c r="H32" s="152">
        <f t="shared" si="2"/>
        <v>3.6569148936170214E-3</v>
      </c>
      <c r="I32" s="71">
        <v>87</v>
      </c>
      <c r="J32" s="152">
        <f t="shared" si="3"/>
        <v>2.892287234042553E-2</v>
      </c>
      <c r="K32" s="71">
        <v>1</v>
      </c>
      <c r="L32" s="152">
        <f t="shared" si="4"/>
        <v>3.3244680851063829E-4</v>
      </c>
      <c r="M32" s="71">
        <v>100</v>
      </c>
      <c r="N32" s="152">
        <f t="shared" si="5"/>
        <v>3.3244680851063829E-2</v>
      </c>
      <c r="O32" s="71">
        <v>218</v>
      </c>
      <c r="P32" s="152">
        <f t="shared" si="6"/>
        <v>7.2473404255319146E-2</v>
      </c>
    </row>
    <row r="33" spans="1:16" x14ac:dyDescent="0.25">
      <c r="A33" s="76" t="s">
        <v>17</v>
      </c>
      <c r="B33" s="110">
        <v>298</v>
      </c>
      <c r="C33" s="90">
        <v>291</v>
      </c>
      <c r="D33" s="79">
        <f t="shared" si="0"/>
        <v>0.97651006711409394</v>
      </c>
      <c r="E33" s="91">
        <v>0</v>
      </c>
      <c r="F33" s="79">
        <f t="shared" si="1"/>
        <v>0</v>
      </c>
      <c r="G33" s="91">
        <v>1</v>
      </c>
      <c r="H33" s="79">
        <f t="shared" si="2"/>
        <v>3.3557046979865771E-3</v>
      </c>
      <c r="I33" s="91">
        <v>0</v>
      </c>
      <c r="J33" s="79">
        <f t="shared" si="3"/>
        <v>0</v>
      </c>
      <c r="K33" s="91">
        <v>0</v>
      </c>
      <c r="L33" s="79">
        <f t="shared" si="4"/>
        <v>0</v>
      </c>
      <c r="M33" s="91">
        <v>3</v>
      </c>
      <c r="N33" s="79">
        <f t="shared" si="5"/>
        <v>1.0067114093959731E-2</v>
      </c>
      <c r="O33" s="91">
        <v>3</v>
      </c>
      <c r="P33" s="79">
        <f t="shared" si="6"/>
        <v>1.0067114093959731E-2</v>
      </c>
    </row>
    <row r="34" spans="1:16" x14ac:dyDescent="0.25">
      <c r="A34" s="37" t="s">
        <v>18</v>
      </c>
      <c r="B34" s="72">
        <v>239</v>
      </c>
      <c r="C34" s="70">
        <v>233</v>
      </c>
      <c r="D34" s="152">
        <f t="shared" si="0"/>
        <v>0.97489539748953979</v>
      </c>
      <c r="E34" s="71">
        <v>4</v>
      </c>
      <c r="F34" s="152">
        <f t="shared" si="1"/>
        <v>1.6736401673640166E-2</v>
      </c>
      <c r="G34" s="71">
        <v>0</v>
      </c>
      <c r="H34" s="152">
        <f t="shared" si="2"/>
        <v>0</v>
      </c>
      <c r="I34" s="71">
        <v>0</v>
      </c>
      <c r="J34" s="152">
        <f t="shared" si="3"/>
        <v>0</v>
      </c>
      <c r="K34" s="71">
        <v>0</v>
      </c>
      <c r="L34" s="152">
        <f t="shared" si="4"/>
        <v>0</v>
      </c>
      <c r="M34" s="71">
        <v>2</v>
      </c>
      <c r="N34" s="152">
        <f t="shared" si="5"/>
        <v>8.368200836820083E-3</v>
      </c>
      <c r="O34" s="71">
        <v>0</v>
      </c>
      <c r="P34" s="152">
        <f t="shared" si="6"/>
        <v>0</v>
      </c>
    </row>
    <row r="35" spans="1:16" x14ac:dyDescent="0.25">
      <c r="A35" s="76" t="s">
        <v>40</v>
      </c>
      <c r="B35" s="110">
        <v>907</v>
      </c>
      <c r="C35" s="90">
        <v>822</v>
      </c>
      <c r="D35" s="79">
        <f t="shared" si="0"/>
        <v>0.906284454244763</v>
      </c>
      <c r="E35" s="91">
        <v>27</v>
      </c>
      <c r="F35" s="79">
        <f t="shared" si="1"/>
        <v>2.9768467475192944E-2</v>
      </c>
      <c r="G35" s="91">
        <v>7</v>
      </c>
      <c r="H35" s="79">
        <f t="shared" si="2"/>
        <v>7.717750826901874E-3</v>
      </c>
      <c r="I35" s="91">
        <v>2</v>
      </c>
      <c r="J35" s="79">
        <f t="shared" si="3"/>
        <v>2.205071664829107E-3</v>
      </c>
      <c r="K35" s="91">
        <v>0</v>
      </c>
      <c r="L35" s="79">
        <f t="shared" si="4"/>
        <v>0</v>
      </c>
      <c r="M35" s="91">
        <v>4</v>
      </c>
      <c r="N35" s="79">
        <f t="shared" si="5"/>
        <v>4.410143329658214E-3</v>
      </c>
      <c r="O35" s="91">
        <v>45</v>
      </c>
      <c r="P35" s="79">
        <f t="shared" si="6"/>
        <v>4.9614112458654908E-2</v>
      </c>
    </row>
    <row r="36" spans="1:16" x14ac:dyDescent="0.25">
      <c r="A36" s="37" t="s">
        <v>41</v>
      </c>
      <c r="B36" s="72">
        <v>231</v>
      </c>
      <c r="C36" s="70">
        <v>229</v>
      </c>
      <c r="D36" s="152">
        <f t="shared" si="0"/>
        <v>0.9913419913419913</v>
      </c>
      <c r="E36" s="71">
        <v>0</v>
      </c>
      <c r="F36" s="152">
        <f t="shared" si="1"/>
        <v>0</v>
      </c>
      <c r="G36" s="71">
        <v>0</v>
      </c>
      <c r="H36" s="152">
        <f t="shared" si="2"/>
        <v>0</v>
      </c>
      <c r="I36" s="71">
        <v>0</v>
      </c>
      <c r="J36" s="152">
        <f t="shared" si="3"/>
        <v>0</v>
      </c>
      <c r="K36" s="71">
        <v>0</v>
      </c>
      <c r="L36" s="152">
        <f t="shared" si="4"/>
        <v>0</v>
      </c>
      <c r="M36" s="71">
        <v>2</v>
      </c>
      <c r="N36" s="152">
        <f t="shared" si="5"/>
        <v>8.658008658008658E-3</v>
      </c>
      <c r="O36" s="71">
        <v>0</v>
      </c>
      <c r="P36" s="152">
        <f t="shared" si="6"/>
        <v>0</v>
      </c>
    </row>
    <row r="37" spans="1:16" x14ac:dyDescent="0.25">
      <c r="A37" s="76" t="s">
        <v>30</v>
      </c>
      <c r="B37" s="109">
        <v>6248</v>
      </c>
      <c r="C37" s="90">
        <v>5726</v>
      </c>
      <c r="D37" s="79">
        <f t="shared" si="0"/>
        <v>0.91645326504481439</v>
      </c>
      <c r="E37" s="91">
        <v>163</v>
      </c>
      <c r="F37" s="79">
        <f t="shared" si="1"/>
        <v>2.6088348271446862E-2</v>
      </c>
      <c r="G37" s="91">
        <v>7</v>
      </c>
      <c r="H37" s="79">
        <f t="shared" si="2"/>
        <v>1.120358514724712E-3</v>
      </c>
      <c r="I37" s="91">
        <v>212</v>
      </c>
      <c r="J37" s="79">
        <f t="shared" si="3"/>
        <v>3.3930857874519847E-2</v>
      </c>
      <c r="K37" s="91">
        <v>1</v>
      </c>
      <c r="L37" s="79">
        <f t="shared" si="4"/>
        <v>1.6005121638924455E-4</v>
      </c>
      <c r="M37" s="91">
        <v>35</v>
      </c>
      <c r="N37" s="79">
        <f t="shared" si="5"/>
        <v>5.6017925736235596E-3</v>
      </c>
      <c r="O37" s="91">
        <v>104</v>
      </c>
      <c r="P37" s="79">
        <f t="shared" si="6"/>
        <v>1.6645326504481434E-2</v>
      </c>
    </row>
    <row r="38" spans="1:16" x14ac:dyDescent="0.25">
      <c r="A38" s="37" t="s">
        <v>42</v>
      </c>
      <c r="B38" s="69">
        <v>5990</v>
      </c>
      <c r="C38" s="70">
        <v>2917</v>
      </c>
      <c r="D38" s="152">
        <f t="shared" si="0"/>
        <v>0.48697829716193658</v>
      </c>
      <c r="E38" s="70">
        <v>2280</v>
      </c>
      <c r="F38" s="152">
        <f t="shared" si="1"/>
        <v>0.38063439065108512</v>
      </c>
      <c r="G38" s="71">
        <v>10</v>
      </c>
      <c r="H38" s="152">
        <f t="shared" si="2"/>
        <v>1.6694490818030051E-3</v>
      </c>
      <c r="I38" s="71">
        <v>43</v>
      </c>
      <c r="J38" s="152">
        <f t="shared" si="3"/>
        <v>7.1786310517529218E-3</v>
      </c>
      <c r="K38" s="71">
        <v>0</v>
      </c>
      <c r="L38" s="152">
        <f t="shared" si="4"/>
        <v>0</v>
      </c>
      <c r="M38" s="71">
        <v>354</v>
      </c>
      <c r="N38" s="152">
        <f t="shared" si="5"/>
        <v>5.909849749582638E-2</v>
      </c>
      <c r="O38" s="71">
        <v>386</v>
      </c>
      <c r="P38" s="152">
        <f t="shared" si="6"/>
        <v>6.4440734557595997E-2</v>
      </c>
    </row>
    <row r="39" spans="1:16" x14ac:dyDescent="0.25">
      <c r="A39" s="76" t="s">
        <v>43</v>
      </c>
      <c r="B39" s="109">
        <v>24036</v>
      </c>
      <c r="C39" s="90">
        <v>16178</v>
      </c>
      <c r="D39" s="79">
        <f t="shared" si="0"/>
        <v>0.67307372274920951</v>
      </c>
      <c r="E39" s="90">
        <v>5661</v>
      </c>
      <c r="F39" s="79">
        <f t="shared" si="1"/>
        <v>0.23552171742386421</v>
      </c>
      <c r="G39" s="91">
        <v>31</v>
      </c>
      <c r="H39" s="79">
        <f t="shared" si="2"/>
        <v>1.2897320685638209E-3</v>
      </c>
      <c r="I39" s="91">
        <v>868</v>
      </c>
      <c r="J39" s="79">
        <f t="shared" si="3"/>
        <v>3.6112497919786983E-2</v>
      </c>
      <c r="K39" s="91">
        <v>7</v>
      </c>
      <c r="L39" s="79">
        <f t="shared" si="4"/>
        <v>2.91229821933766E-4</v>
      </c>
      <c r="M39" s="91">
        <v>445</v>
      </c>
      <c r="N39" s="79">
        <f t="shared" si="5"/>
        <v>1.851389582293227E-2</v>
      </c>
      <c r="O39" s="91">
        <v>846</v>
      </c>
      <c r="P39" s="79">
        <f t="shared" si="6"/>
        <v>3.5197204193709433E-2</v>
      </c>
    </row>
    <row r="40" spans="1:16" x14ac:dyDescent="0.25">
      <c r="A40" s="37" t="s">
        <v>44</v>
      </c>
      <c r="B40" s="69">
        <v>23362</v>
      </c>
      <c r="C40" s="70">
        <v>16594</v>
      </c>
      <c r="D40" s="152">
        <f t="shared" si="0"/>
        <v>0.71029877578974399</v>
      </c>
      <c r="E40" s="70">
        <v>4288</v>
      </c>
      <c r="F40" s="152">
        <f t="shared" si="1"/>
        <v>0.18354592928687613</v>
      </c>
      <c r="G40" s="71">
        <v>33</v>
      </c>
      <c r="H40" s="152">
        <f t="shared" si="2"/>
        <v>1.4125502953514254E-3</v>
      </c>
      <c r="I40" s="71">
        <v>803</v>
      </c>
      <c r="J40" s="152">
        <f t="shared" si="3"/>
        <v>3.4372057186884686E-2</v>
      </c>
      <c r="K40" s="71">
        <v>12</v>
      </c>
      <c r="L40" s="152">
        <f t="shared" si="4"/>
        <v>5.1365465285506374E-4</v>
      </c>
      <c r="M40" s="71">
        <v>817</v>
      </c>
      <c r="N40" s="152">
        <f t="shared" si="5"/>
        <v>3.4971320948548927E-2</v>
      </c>
      <c r="O40" s="71">
        <v>815</v>
      </c>
      <c r="P40" s="152">
        <f t="shared" si="6"/>
        <v>3.488571183973975E-2</v>
      </c>
    </row>
    <row r="41" spans="1:16" x14ac:dyDescent="0.25">
      <c r="A41" s="76" t="s">
        <v>19</v>
      </c>
      <c r="B41" s="109">
        <v>4161</v>
      </c>
      <c r="C41" s="90">
        <v>4090</v>
      </c>
      <c r="D41" s="79">
        <f t="shared" si="0"/>
        <v>0.9829367940398942</v>
      </c>
      <c r="E41" s="91">
        <v>27</v>
      </c>
      <c r="F41" s="79">
        <f t="shared" si="1"/>
        <v>6.4888248017303529E-3</v>
      </c>
      <c r="G41" s="91">
        <v>1</v>
      </c>
      <c r="H41" s="79">
        <f t="shared" si="2"/>
        <v>2.4032684450853159E-4</v>
      </c>
      <c r="I41" s="91">
        <v>11</v>
      </c>
      <c r="J41" s="79">
        <f t="shared" si="3"/>
        <v>2.6435952895938475E-3</v>
      </c>
      <c r="K41" s="91">
        <v>0</v>
      </c>
      <c r="L41" s="79">
        <f t="shared" si="4"/>
        <v>0</v>
      </c>
      <c r="M41" s="91">
        <v>7</v>
      </c>
      <c r="N41" s="79">
        <f t="shared" si="5"/>
        <v>1.6822879115597211E-3</v>
      </c>
      <c r="O41" s="91">
        <v>25</v>
      </c>
      <c r="P41" s="79">
        <f t="shared" si="6"/>
        <v>6.0081711127132897E-3</v>
      </c>
    </row>
    <row r="42" spans="1:16" x14ac:dyDescent="0.25">
      <c r="A42" s="37" t="s">
        <v>20</v>
      </c>
      <c r="B42" s="69">
        <v>2268</v>
      </c>
      <c r="C42" s="70">
        <v>2209</v>
      </c>
      <c r="D42" s="152">
        <f t="shared" si="0"/>
        <v>0.97398589065255736</v>
      </c>
      <c r="E42" s="71">
        <v>13</v>
      </c>
      <c r="F42" s="152">
        <f t="shared" si="1"/>
        <v>5.7319223985890649E-3</v>
      </c>
      <c r="G42" s="71">
        <v>2</v>
      </c>
      <c r="H42" s="152">
        <f t="shared" si="2"/>
        <v>8.8183421516754845E-4</v>
      </c>
      <c r="I42" s="71">
        <v>11</v>
      </c>
      <c r="J42" s="152">
        <f t="shared" si="3"/>
        <v>4.8500881834215165E-3</v>
      </c>
      <c r="K42" s="71">
        <v>0</v>
      </c>
      <c r="L42" s="152">
        <f t="shared" si="4"/>
        <v>0</v>
      </c>
      <c r="M42" s="71">
        <v>4</v>
      </c>
      <c r="N42" s="152">
        <f t="shared" si="5"/>
        <v>1.7636684303350969E-3</v>
      </c>
      <c r="O42" s="71">
        <v>29</v>
      </c>
      <c r="P42" s="152">
        <f t="shared" si="6"/>
        <v>1.2786596119929453E-2</v>
      </c>
    </row>
    <row r="43" spans="1:16" x14ac:dyDescent="0.25">
      <c r="A43" s="76" t="s">
        <v>21</v>
      </c>
      <c r="B43" s="109">
        <v>1341</v>
      </c>
      <c r="C43" s="90">
        <v>1300</v>
      </c>
      <c r="D43" s="79">
        <f t="shared" si="0"/>
        <v>0.96942580164056669</v>
      </c>
      <c r="E43" s="91">
        <v>0</v>
      </c>
      <c r="F43" s="79">
        <f t="shared" si="1"/>
        <v>0</v>
      </c>
      <c r="G43" s="91">
        <v>5</v>
      </c>
      <c r="H43" s="79">
        <f t="shared" si="2"/>
        <v>3.7285607755406414E-3</v>
      </c>
      <c r="I43" s="91">
        <v>16</v>
      </c>
      <c r="J43" s="79">
        <f t="shared" si="3"/>
        <v>1.1931394481730051E-2</v>
      </c>
      <c r="K43" s="91">
        <v>0</v>
      </c>
      <c r="L43" s="79">
        <f t="shared" si="4"/>
        <v>0</v>
      </c>
      <c r="M43" s="91">
        <v>7</v>
      </c>
      <c r="N43" s="79">
        <f t="shared" si="5"/>
        <v>5.219985085756898E-3</v>
      </c>
      <c r="O43" s="91">
        <v>13</v>
      </c>
      <c r="P43" s="79">
        <f t="shared" si="6"/>
        <v>9.6942580164056675E-3</v>
      </c>
    </row>
    <row r="44" spans="1:16" x14ac:dyDescent="0.25">
      <c r="A44" s="37" t="s">
        <v>31</v>
      </c>
      <c r="B44" s="69">
        <v>9343</v>
      </c>
      <c r="C44" s="70">
        <v>8646</v>
      </c>
      <c r="D44" s="152">
        <f t="shared" si="0"/>
        <v>0.92539869420956866</v>
      </c>
      <c r="E44" s="71">
        <v>305</v>
      </c>
      <c r="F44" s="79">
        <f t="shared" si="1"/>
        <v>3.264476078347426E-2</v>
      </c>
      <c r="G44" s="71">
        <v>17</v>
      </c>
      <c r="H44" s="152">
        <f t="shared" si="2"/>
        <v>1.8195440436690571E-3</v>
      </c>
      <c r="I44" s="71">
        <v>186</v>
      </c>
      <c r="J44" s="152">
        <f t="shared" si="3"/>
        <v>1.9907952477790859E-2</v>
      </c>
      <c r="K44" s="71">
        <v>1</v>
      </c>
      <c r="L44" s="152">
        <f t="shared" si="4"/>
        <v>1.0703200256876806E-4</v>
      </c>
      <c r="M44" s="71">
        <v>53</v>
      </c>
      <c r="N44" s="152">
        <f t="shared" si="5"/>
        <v>5.6726961361447071E-3</v>
      </c>
      <c r="O44" s="71">
        <v>135</v>
      </c>
      <c r="P44" s="152">
        <f t="shared" si="6"/>
        <v>1.4449320346783688E-2</v>
      </c>
    </row>
    <row r="45" spans="1:16" x14ac:dyDescent="0.25">
      <c r="A45" s="76" t="s">
        <v>22</v>
      </c>
      <c r="B45" s="109">
        <v>1210</v>
      </c>
      <c r="C45" s="90">
        <v>1175</v>
      </c>
      <c r="D45" s="79">
        <f t="shared" si="0"/>
        <v>0.97107438016528924</v>
      </c>
      <c r="E45" s="91">
        <v>4</v>
      </c>
      <c r="F45" s="152">
        <f t="shared" si="1"/>
        <v>3.3057851239669421E-3</v>
      </c>
      <c r="G45" s="91">
        <v>6</v>
      </c>
      <c r="H45" s="79">
        <f t="shared" si="2"/>
        <v>4.9586776859504135E-3</v>
      </c>
      <c r="I45" s="91">
        <v>5</v>
      </c>
      <c r="J45" s="79">
        <f t="shared" si="3"/>
        <v>4.1322314049586778E-3</v>
      </c>
      <c r="K45" s="91">
        <v>0</v>
      </c>
      <c r="L45" s="79">
        <f t="shared" si="4"/>
        <v>0</v>
      </c>
      <c r="M45" s="91">
        <v>11</v>
      </c>
      <c r="N45" s="79">
        <f t="shared" si="5"/>
        <v>9.0909090909090905E-3</v>
      </c>
      <c r="O45" s="91">
        <v>9</v>
      </c>
      <c r="P45" s="79">
        <f t="shared" si="6"/>
        <v>7.4380165289256199E-3</v>
      </c>
    </row>
    <row r="46" spans="1:16" x14ac:dyDescent="0.25">
      <c r="A46" s="37" t="s">
        <v>23</v>
      </c>
      <c r="B46" s="69">
        <v>1112</v>
      </c>
      <c r="C46" s="70">
        <v>1080</v>
      </c>
      <c r="D46" s="152">
        <f t="shared" si="0"/>
        <v>0.97122302158273377</v>
      </c>
      <c r="E46" s="71">
        <v>4</v>
      </c>
      <c r="F46" s="79">
        <f t="shared" si="1"/>
        <v>3.5971223021582736E-3</v>
      </c>
      <c r="G46" s="71">
        <v>1</v>
      </c>
      <c r="H46" s="152">
        <f t="shared" si="2"/>
        <v>8.9928057553956839E-4</v>
      </c>
      <c r="I46" s="71">
        <v>1</v>
      </c>
      <c r="J46" s="152">
        <f t="shared" si="3"/>
        <v>8.9928057553956839E-4</v>
      </c>
      <c r="K46" s="71">
        <v>0</v>
      </c>
      <c r="L46" s="152">
        <f t="shared" si="4"/>
        <v>0</v>
      </c>
      <c r="M46" s="71">
        <v>10</v>
      </c>
      <c r="N46" s="152">
        <f t="shared" si="5"/>
        <v>8.9928057553956831E-3</v>
      </c>
      <c r="O46" s="71">
        <v>16</v>
      </c>
      <c r="P46" s="152">
        <f t="shared" si="6"/>
        <v>1.4388489208633094E-2</v>
      </c>
    </row>
    <row r="47" spans="1:16" ht="15.75" thickBot="1" x14ac:dyDescent="0.3">
      <c r="A47" s="81" t="s">
        <v>24</v>
      </c>
      <c r="B47" s="111">
        <v>1387</v>
      </c>
      <c r="C47" s="94">
        <v>1344</v>
      </c>
      <c r="D47" s="84">
        <f t="shared" si="0"/>
        <v>0.96899783705839937</v>
      </c>
      <c r="E47" s="112">
        <v>21</v>
      </c>
      <c r="F47" s="155">
        <f t="shared" si="1"/>
        <v>1.514059120403749E-2</v>
      </c>
      <c r="G47" s="112">
        <v>1</v>
      </c>
      <c r="H47" s="84">
        <f t="shared" si="2"/>
        <v>7.2098053352559477E-4</v>
      </c>
      <c r="I47" s="112">
        <v>11</v>
      </c>
      <c r="J47" s="84">
        <f t="shared" si="3"/>
        <v>7.9307858687815425E-3</v>
      </c>
      <c r="K47" s="112">
        <v>0</v>
      </c>
      <c r="L47" s="84">
        <f t="shared" si="4"/>
        <v>0</v>
      </c>
      <c r="M47" s="112">
        <v>0</v>
      </c>
      <c r="N47" s="84">
        <f t="shared" si="5"/>
        <v>0</v>
      </c>
      <c r="O47" s="112">
        <v>10</v>
      </c>
      <c r="P47" s="84">
        <f t="shared" si="6"/>
        <v>7.2098053352559477E-3</v>
      </c>
    </row>
    <row r="48" spans="1:16" x14ac:dyDescent="0.25">
      <c r="A48" s="8"/>
      <c r="B48" s="15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1:16" x14ac:dyDescent="0.25">
      <c r="A49" s="16" t="s">
        <v>105</v>
      </c>
      <c r="B49" s="15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1:16" x14ac:dyDescent="0.25">
      <c r="A50" s="17" t="s">
        <v>106</v>
      </c>
      <c r="B50" s="15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1:16" x14ac:dyDescent="0.25">
      <c r="A51" s="18" t="s">
        <v>107</v>
      </c>
      <c r="B51" s="15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</sheetData>
  <sortState ref="A11:P49">
    <sortCondition ref="A11:A49"/>
  </sortState>
  <mergeCells count="12">
    <mergeCell ref="I5:J5"/>
    <mergeCell ref="K5:L5"/>
    <mergeCell ref="M5:N5"/>
    <mergeCell ref="O5:P5"/>
    <mergeCell ref="A1:P1"/>
    <mergeCell ref="A2:P2"/>
    <mergeCell ref="A4:A6"/>
    <mergeCell ref="B4:B6"/>
    <mergeCell ref="C4:P4"/>
    <mergeCell ref="C5:D5"/>
    <mergeCell ref="E5:F5"/>
    <mergeCell ref="G5:H5"/>
  </mergeCells>
  <hyperlinks>
    <hyperlink ref="A50" r:id="rId1"/>
  </hyperlinks>
  <pageMargins left="0.7" right="0.7" top="0.75" bottom="0.75" header="0.3" footer="0.3"/>
  <pageSetup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B19" workbookViewId="0">
      <selection activeCell="A47" sqref="A47"/>
    </sheetView>
  </sheetViews>
  <sheetFormatPr defaultRowHeight="15" x14ac:dyDescent="0.25"/>
  <cols>
    <col min="1" max="1" width="23.42578125" bestFit="1" customWidth="1"/>
    <col min="2" max="2" width="12.28515625" customWidth="1"/>
    <col min="6" max="6" width="10.28515625" customWidth="1"/>
  </cols>
  <sheetData>
    <row r="1" spans="1:13" x14ac:dyDescent="0.25">
      <c r="A1" s="206" t="s">
        <v>140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15.75" thickBot="1" x14ac:dyDescent="0.3">
      <c r="A2" s="207" t="s">
        <v>141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</row>
    <row r="3" spans="1:13" x14ac:dyDescent="0.25">
      <c r="A3" s="208" t="s">
        <v>3</v>
      </c>
      <c r="B3" s="198" t="s">
        <v>64</v>
      </c>
      <c r="C3" s="181" t="s">
        <v>65</v>
      </c>
      <c r="D3" s="181"/>
      <c r="E3" s="181" t="s">
        <v>135</v>
      </c>
      <c r="F3" s="181"/>
      <c r="G3" s="181" t="s">
        <v>136</v>
      </c>
      <c r="H3" s="181"/>
      <c r="I3" s="181" t="s">
        <v>137</v>
      </c>
      <c r="J3" s="181"/>
      <c r="K3" s="181" t="s">
        <v>138</v>
      </c>
      <c r="L3" s="181"/>
      <c r="M3" s="204" t="s">
        <v>66</v>
      </c>
    </row>
    <row r="4" spans="1:13" x14ac:dyDescent="0.25">
      <c r="A4" s="209"/>
      <c r="B4" s="200"/>
      <c r="C4" s="144" t="s">
        <v>67</v>
      </c>
      <c r="D4" s="144" t="s">
        <v>68</v>
      </c>
      <c r="E4" s="144" t="s">
        <v>67</v>
      </c>
      <c r="F4" s="144" t="s">
        <v>68</v>
      </c>
      <c r="G4" s="144" t="s">
        <v>67</v>
      </c>
      <c r="H4" s="144" t="s">
        <v>68</v>
      </c>
      <c r="I4" s="144" t="s">
        <v>67</v>
      </c>
      <c r="J4" s="144" t="s">
        <v>68</v>
      </c>
      <c r="K4" s="144" t="s">
        <v>67</v>
      </c>
      <c r="L4" s="144" t="s">
        <v>68</v>
      </c>
      <c r="M4" s="205"/>
    </row>
    <row r="5" spans="1:13" x14ac:dyDescent="0.25">
      <c r="A5" s="40" t="s">
        <v>69</v>
      </c>
      <c r="B5" s="41">
        <v>264823</v>
      </c>
      <c r="C5" s="41">
        <v>16794</v>
      </c>
      <c r="D5" s="42">
        <f t="shared" ref="D5:D45" si="0">C5/B5</f>
        <v>6.3415941968786693E-2</v>
      </c>
      <c r="E5" s="41" t="s">
        <v>139</v>
      </c>
      <c r="F5" s="43">
        <v>0.19600000000000001</v>
      </c>
      <c r="G5" s="41">
        <v>50886</v>
      </c>
      <c r="H5" s="43">
        <f>G5/B5</f>
        <v>0.19215098386469454</v>
      </c>
      <c r="I5" s="41">
        <v>111592</v>
      </c>
      <c r="J5" s="43">
        <f>I5/B5</f>
        <v>0.42138333906042902</v>
      </c>
      <c r="K5" s="41">
        <v>10803</v>
      </c>
      <c r="L5" s="43">
        <f>K5/B5</f>
        <v>4.0793284571204159E-2</v>
      </c>
      <c r="M5" s="44">
        <v>39.4</v>
      </c>
    </row>
    <row r="6" spans="1:13" x14ac:dyDescent="0.25">
      <c r="A6" s="37" t="s">
        <v>6</v>
      </c>
      <c r="B6" s="31">
        <v>368</v>
      </c>
      <c r="C6" s="31">
        <v>16</v>
      </c>
      <c r="D6" s="32">
        <f t="shared" si="0"/>
        <v>4.3478260869565216E-2</v>
      </c>
      <c r="E6" s="52">
        <v>71</v>
      </c>
      <c r="F6" s="50">
        <f>E6/B6</f>
        <v>0.19293478260869565</v>
      </c>
      <c r="G6" s="52">
        <v>59</v>
      </c>
      <c r="H6" s="50">
        <f t="shared" ref="H6:H45" si="1">G6/B6</f>
        <v>0.16032608695652173</v>
      </c>
      <c r="I6" s="52">
        <v>150</v>
      </c>
      <c r="J6" s="50">
        <f t="shared" ref="J6:J45" si="2">I6/B6</f>
        <v>0.40760869565217389</v>
      </c>
      <c r="K6" s="52">
        <v>72</v>
      </c>
      <c r="L6" s="50">
        <f t="shared" ref="L6:L44" si="3">K6/B6</f>
        <v>0.19565217391304349</v>
      </c>
      <c r="M6" s="38">
        <v>43.2</v>
      </c>
    </row>
    <row r="7" spans="1:13" x14ac:dyDescent="0.25">
      <c r="A7" s="76" t="s">
        <v>25</v>
      </c>
      <c r="B7" s="77">
        <v>2997</v>
      </c>
      <c r="C7" s="99">
        <v>148</v>
      </c>
      <c r="D7" s="100">
        <f t="shared" si="0"/>
        <v>4.9382716049382713E-2</v>
      </c>
      <c r="E7" s="90">
        <v>656</v>
      </c>
      <c r="F7" s="79">
        <f t="shared" ref="F7:F45" si="4">E7/B7</f>
        <v>0.21888555221888556</v>
      </c>
      <c r="G7" s="90">
        <v>427</v>
      </c>
      <c r="H7" s="79">
        <f t="shared" si="1"/>
        <v>0.14247580914247582</v>
      </c>
      <c r="I7" s="90">
        <v>1382</v>
      </c>
      <c r="J7" s="79">
        <f t="shared" si="2"/>
        <v>0.46112779446112778</v>
      </c>
      <c r="K7" s="90">
        <v>384</v>
      </c>
      <c r="L7" s="79">
        <f t="shared" si="3"/>
        <v>0.12812812812812813</v>
      </c>
      <c r="M7" s="101">
        <v>42.1</v>
      </c>
    </row>
    <row r="8" spans="1:13" x14ac:dyDescent="0.25">
      <c r="A8" s="37" t="s">
        <v>32</v>
      </c>
      <c r="B8" s="31">
        <v>791</v>
      </c>
      <c r="C8" s="35">
        <v>64</v>
      </c>
      <c r="D8" s="32">
        <f t="shared" si="0"/>
        <v>8.0910240202275607E-2</v>
      </c>
      <c r="E8" s="52">
        <v>120</v>
      </c>
      <c r="F8" s="50">
        <f t="shared" si="4"/>
        <v>0.15170670037926676</v>
      </c>
      <c r="G8" s="52">
        <v>148</v>
      </c>
      <c r="H8" s="50">
        <f t="shared" si="1"/>
        <v>0.18710493046776233</v>
      </c>
      <c r="I8" s="52">
        <v>329</v>
      </c>
      <c r="J8" s="50">
        <f t="shared" si="2"/>
        <v>0.41592920353982299</v>
      </c>
      <c r="K8" s="52">
        <v>130</v>
      </c>
      <c r="L8" s="50">
        <f t="shared" si="3"/>
        <v>0.16434892541087232</v>
      </c>
      <c r="M8" s="39">
        <v>40.700000000000003</v>
      </c>
    </row>
    <row r="9" spans="1:13" x14ac:dyDescent="0.25">
      <c r="A9" s="76" t="s">
        <v>26</v>
      </c>
      <c r="B9" s="77">
        <v>24679</v>
      </c>
      <c r="C9" s="102">
        <v>1198</v>
      </c>
      <c r="D9" s="100">
        <f t="shared" si="0"/>
        <v>4.8543295919607765E-2</v>
      </c>
      <c r="E9" s="90">
        <v>6230</v>
      </c>
      <c r="F9" s="79">
        <f t="shared" si="4"/>
        <v>0.25244134689412051</v>
      </c>
      <c r="G9" s="90">
        <v>4006</v>
      </c>
      <c r="H9" s="79">
        <f t="shared" si="1"/>
        <v>0.16232424328376352</v>
      </c>
      <c r="I9" s="90">
        <v>9492</v>
      </c>
      <c r="J9" s="79">
        <f t="shared" si="2"/>
        <v>0.3846185015600308</v>
      </c>
      <c r="K9" s="90">
        <v>3753</v>
      </c>
      <c r="L9" s="79">
        <f t="shared" si="3"/>
        <v>0.1520726123424774</v>
      </c>
      <c r="M9" s="101">
        <v>38.299999999999997</v>
      </c>
    </row>
    <row r="10" spans="1:13" x14ac:dyDescent="0.25">
      <c r="A10" s="37" t="s">
        <v>27</v>
      </c>
      <c r="B10" s="31">
        <v>5718</v>
      </c>
      <c r="C10" s="35">
        <v>323</v>
      </c>
      <c r="D10" s="32">
        <f t="shared" si="0"/>
        <v>5.6488282616299408E-2</v>
      </c>
      <c r="E10" s="52">
        <v>1158</v>
      </c>
      <c r="F10" s="50">
        <f t="shared" si="4"/>
        <v>0.20251836306400839</v>
      </c>
      <c r="G10" s="52">
        <v>789</v>
      </c>
      <c r="H10" s="50">
        <f t="shared" si="1"/>
        <v>0.13798530954879329</v>
      </c>
      <c r="I10" s="52">
        <v>2242</v>
      </c>
      <c r="J10" s="50">
        <f t="shared" si="2"/>
        <v>0.39209513816019587</v>
      </c>
      <c r="K10" s="52">
        <v>706</v>
      </c>
      <c r="L10" s="50">
        <f t="shared" si="3"/>
        <v>0.12346974466596712</v>
      </c>
      <c r="M10" s="39">
        <v>43.3</v>
      </c>
    </row>
    <row r="11" spans="1:13" x14ac:dyDescent="0.25">
      <c r="A11" s="76" t="s">
        <v>7</v>
      </c>
      <c r="B11" s="77">
        <v>1510</v>
      </c>
      <c r="C11" s="77">
        <v>104</v>
      </c>
      <c r="D11" s="100">
        <f t="shared" si="0"/>
        <v>6.887417218543046E-2</v>
      </c>
      <c r="E11" s="90">
        <v>296</v>
      </c>
      <c r="F11" s="79">
        <f t="shared" si="4"/>
        <v>0.19602649006622516</v>
      </c>
      <c r="G11" s="90">
        <v>272</v>
      </c>
      <c r="H11" s="79">
        <f t="shared" si="1"/>
        <v>0.18013245033112582</v>
      </c>
      <c r="I11" s="90">
        <v>568</v>
      </c>
      <c r="J11" s="79">
        <f t="shared" si="2"/>
        <v>0.37615894039735098</v>
      </c>
      <c r="K11" s="90">
        <v>270</v>
      </c>
      <c r="L11" s="79">
        <f t="shared" si="3"/>
        <v>0.17880794701986755</v>
      </c>
      <c r="M11" s="104">
        <v>38.799999999999997</v>
      </c>
    </row>
    <row r="12" spans="1:13" x14ac:dyDescent="0.25">
      <c r="A12" s="37" t="s">
        <v>8</v>
      </c>
      <c r="B12" s="31">
        <v>765</v>
      </c>
      <c r="C12" s="31">
        <v>51</v>
      </c>
      <c r="D12" s="32">
        <f t="shared" si="0"/>
        <v>6.6666666666666666E-2</v>
      </c>
      <c r="E12" s="52">
        <v>130</v>
      </c>
      <c r="F12" s="50">
        <f t="shared" si="4"/>
        <v>0.16993464052287582</v>
      </c>
      <c r="G12" s="52">
        <v>127</v>
      </c>
      <c r="H12" s="50">
        <f t="shared" si="1"/>
        <v>0.16601307189542483</v>
      </c>
      <c r="I12" s="52">
        <v>279</v>
      </c>
      <c r="J12" s="50">
        <f t="shared" si="2"/>
        <v>0.36470588235294116</v>
      </c>
      <c r="K12" s="52">
        <v>178</v>
      </c>
      <c r="L12" s="50">
        <f t="shared" si="3"/>
        <v>0.23267973856209151</v>
      </c>
      <c r="M12" s="38">
        <v>43.7</v>
      </c>
    </row>
    <row r="13" spans="1:13" x14ac:dyDescent="0.25">
      <c r="A13" s="76" t="s">
        <v>9</v>
      </c>
      <c r="B13" s="77">
        <v>841</v>
      </c>
      <c r="C13" s="77">
        <v>64</v>
      </c>
      <c r="D13" s="100">
        <f t="shared" si="0"/>
        <v>7.6099881093935784E-2</v>
      </c>
      <c r="E13" s="90">
        <v>185</v>
      </c>
      <c r="F13" s="79">
        <f t="shared" si="4"/>
        <v>0.21997621878715815</v>
      </c>
      <c r="G13" s="90">
        <v>159</v>
      </c>
      <c r="H13" s="79">
        <f t="shared" si="1"/>
        <v>0.18906064209274673</v>
      </c>
      <c r="I13" s="90">
        <v>327</v>
      </c>
      <c r="J13" s="79">
        <f t="shared" si="2"/>
        <v>0.38882282996432815</v>
      </c>
      <c r="K13" s="90">
        <v>106</v>
      </c>
      <c r="L13" s="79">
        <f t="shared" si="3"/>
        <v>0.12604042806183116</v>
      </c>
      <c r="M13" s="104">
        <v>36.799999999999997</v>
      </c>
    </row>
    <row r="14" spans="1:13" x14ac:dyDescent="0.25">
      <c r="A14" s="37" t="s">
        <v>10</v>
      </c>
      <c r="B14" s="31">
        <v>3483</v>
      </c>
      <c r="C14" s="31">
        <v>192</v>
      </c>
      <c r="D14" s="32">
        <f t="shared" si="0"/>
        <v>5.512489233419466E-2</v>
      </c>
      <c r="E14" s="52">
        <v>656</v>
      </c>
      <c r="F14" s="50">
        <f t="shared" si="4"/>
        <v>0.18834338214183174</v>
      </c>
      <c r="G14" s="52">
        <v>540</v>
      </c>
      <c r="H14" s="50">
        <f t="shared" si="1"/>
        <v>0.15503875968992248</v>
      </c>
      <c r="I14" s="52">
        <v>1615</v>
      </c>
      <c r="J14" s="50">
        <f t="shared" si="2"/>
        <v>0.46368073499856444</v>
      </c>
      <c r="K14" s="52">
        <v>480</v>
      </c>
      <c r="L14" s="50">
        <f t="shared" si="3"/>
        <v>0.13781223083548666</v>
      </c>
      <c r="M14" s="38">
        <v>42.9</v>
      </c>
    </row>
    <row r="15" spans="1:13" x14ac:dyDescent="0.25">
      <c r="A15" s="76" t="s">
        <v>70</v>
      </c>
      <c r="B15" s="77">
        <v>49528</v>
      </c>
      <c r="C15" s="102">
        <v>4392</v>
      </c>
      <c r="D15" s="100">
        <f t="shared" si="0"/>
        <v>8.8677111936682276E-2</v>
      </c>
      <c r="E15" s="90">
        <v>10338</v>
      </c>
      <c r="F15" s="79">
        <f t="shared" si="4"/>
        <v>0.20873041511872073</v>
      </c>
      <c r="G15" s="90">
        <v>11770</v>
      </c>
      <c r="H15" s="79">
        <f t="shared" si="1"/>
        <v>0.2376433532547246</v>
      </c>
      <c r="I15" s="90">
        <v>18541</v>
      </c>
      <c r="J15" s="79">
        <f t="shared" si="2"/>
        <v>0.37435390082377645</v>
      </c>
      <c r="K15" s="90">
        <v>4487</v>
      </c>
      <c r="L15" s="79">
        <f t="shared" si="3"/>
        <v>9.059521886609595E-2</v>
      </c>
      <c r="M15" s="101">
        <v>32.200000000000003</v>
      </c>
    </row>
    <row r="16" spans="1:13" x14ac:dyDescent="0.25">
      <c r="A16" s="37" t="s">
        <v>33</v>
      </c>
      <c r="B16" s="31">
        <v>2399</v>
      </c>
      <c r="C16" s="35">
        <v>150</v>
      </c>
      <c r="D16" s="32">
        <f t="shared" si="0"/>
        <v>6.2526052521884118E-2</v>
      </c>
      <c r="E16" s="52">
        <v>314</v>
      </c>
      <c r="F16" s="50">
        <f t="shared" si="4"/>
        <v>0.13088786994581075</v>
      </c>
      <c r="G16" s="52">
        <v>576</v>
      </c>
      <c r="H16" s="50">
        <f t="shared" si="1"/>
        <v>0.24010004168403501</v>
      </c>
      <c r="I16" s="52">
        <v>1006</v>
      </c>
      <c r="J16" s="50">
        <f t="shared" si="2"/>
        <v>0.41934139224676947</v>
      </c>
      <c r="K16" s="52">
        <v>353</v>
      </c>
      <c r="L16" s="50">
        <f t="shared" si="3"/>
        <v>0.14714464360150062</v>
      </c>
      <c r="M16" s="39">
        <v>40.4</v>
      </c>
    </row>
    <row r="17" spans="1:13" x14ac:dyDescent="0.25">
      <c r="A17" s="76" t="s">
        <v>28</v>
      </c>
      <c r="B17" s="77">
        <v>4538</v>
      </c>
      <c r="C17" s="99">
        <v>246</v>
      </c>
      <c r="D17" s="100">
        <f t="shared" si="0"/>
        <v>5.4208902600264432E-2</v>
      </c>
      <c r="E17" s="90">
        <v>947</v>
      </c>
      <c r="F17" s="79">
        <f t="shared" si="4"/>
        <v>0.20868223887174966</v>
      </c>
      <c r="G17" s="90">
        <v>547</v>
      </c>
      <c r="H17" s="79">
        <f t="shared" si="1"/>
        <v>0.12053768179814897</v>
      </c>
      <c r="I17" s="90">
        <v>1841</v>
      </c>
      <c r="J17" s="79">
        <f t="shared" si="2"/>
        <v>0.40568532393124723</v>
      </c>
      <c r="K17" s="90">
        <v>675</v>
      </c>
      <c r="L17" s="79">
        <f t="shared" si="3"/>
        <v>0.14874394006170119</v>
      </c>
      <c r="M17" s="101">
        <v>39</v>
      </c>
    </row>
    <row r="18" spans="1:13" x14ac:dyDescent="0.25">
      <c r="A18" s="37" t="s">
        <v>11</v>
      </c>
      <c r="B18" s="31">
        <v>1941</v>
      </c>
      <c r="C18" s="31">
        <v>101</v>
      </c>
      <c r="D18" s="32">
        <f t="shared" si="0"/>
        <v>5.2035033487892839E-2</v>
      </c>
      <c r="E18" s="52">
        <v>343</v>
      </c>
      <c r="F18" s="50">
        <f t="shared" si="4"/>
        <v>0.17671303451828954</v>
      </c>
      <c r="G18" s="52">
        <v>286</v>
      </c>
      <c r="H18" s="50">
        <f t="shared" si="1"/>
        <v>0.14734672849046884</v>
      </c>
      <c r="I18" s="52">
        <v>941</v>
      </c>
      <c r="J18" s="50">
        <f t="shared" si="2"/>
        <v>0.48480164863472436</v>
      </c>
      <c r="K18" s="52">
        <v>270</v>
      </c>
      <c r="L18" s="50">
        <f t="shared" si="3"/>
        <v>0.13910355486862441</v>
      </c>
      <c r="M18" s="38">
        <v>43.7</v>
      </c>
    </row>
    <row r="19" spans="1:13" x14ac:dyDescent="0.25">
      <c r="A19" s="76" t="s">
        <v>12</v>
      </c>
      <c r="B19" s="77">
        <v>362</v>
      </c>
      <c r="C19" s="77">
        <v>20</v>
      </c>
      <c r="D19" s="100">
        <f t="shared" si="0"/>
        <v>5.5248618784530384E-2</v>
      </c>
      <c r="E19" s="90">
        <v>55</v>
      </c>
      <c r="F19" s="79">
        <f t="shared" si="4"/>
        <v>0.15193370165745856</v>
      </c>
      <c r="G19" s="90">
        <v>57</v>
      </c>
      <c r="H19" s="79">
        <f t="shared" si="1"/>
        <v>0.15745856353591159</v>
      </c>
      <c r="I19" s="90">
        <v>172</v>
      </c>
      <c r="J19" s="79">
        <f t="shared" si="2"/>
        <v>0.47513812154696133</v>
      </c>
      <c r="K19" s="90">
        <v>58</v>
      </c>
      <c r="L19" s="79">
        <f t="shared" si="3"/>
        <v>0.16022099447513813</v>
      </c>
      <c r="M19" s="104">
        <v>48</v>
      </c>
    </row>
    <row r="20" spans="1:13" x14ac:dyDescent="0.25">
      <c r="A20" s="37" t="s">
        <v>29</v>
      </c>
      <c r="B20" s="31">
        <v>5235</v>
      </c>
      <c r="C20" s="35">
        <v>271</v>
      </c>
      <c r="D20" s="32">
        <f t="shared" si="0"/>
        <v>5.1766953199617959E-2</v>
      </c>
      <c r="E20" s="52">
        <v>1021</v>
      </c>
      <c r="F20" s="50">
        <f t="shared" si="4"/>
        <v>0.1950334288443171</v>
      </c>
      <c r="G20" s="52">
        <v>767</v>
      </c>
      <c r="H20" s="50">
        <f t="shared" si="1"/>
        <v>0.14651384909264564</v>
      </c>
      <c r="I20" s="52">
        <v>2441</v>
      </c>
      <c r="J20" s="50">
        <f t="shared" si="2"/>
        <v>0.46628462273161414</v>
      </c>
      <c r="K20" s="52">
        <v>585</v>
      </c>
      <c r="L20" s="50">
        <f t="shared" si="3"/>
        <v>0.11174785100286533</v>
      </c>
      <c r="M20" s="39">
        <v>43.4</v>
      </c>
    </row>
    <row r="21" spans="1:13" x14ac:dyDescent="0.25">
      <c r="A21" s="76" t="s">
        <v>34</v>
      </c>
      <c r="B21" s="77">
        <v>47360</v>
      </c>
      <c r="C21" s="102">
        <v>2649</v>
      </c>
      <c r="D21" s="100">
        <f t="shared" si="0"/>
        <v>5.593327702702703E-2</v>
      </c>
      <c r="E21" s="90">
        <v>8210</v>
      </c>
      <c r="F21" s="79">
        <f t="shared" si="4"/>
        <v>0.17335304054054054</v>
      </c>
      <c r="G21" s="90">
        <v>9131</v>
      </c>
      <c r="H21" s="79">
        <f t="shared" si="1"/>
        <v>0.19279983108108109</v>
      </c>
      <c r="I21" s="90">
        <v>20580</v>
      </c>
      <c r="J21" s="79">
        <f t="shared" si="2"/>
        <v>0.43454391891891891</v>
      </c>
      <c r="K21" s="90">
        <v>6790</v>
      </c>
      <c r="L21" s="79">
        <f t="shared" si="3"/>
        <v>0.14336993243243243</v>
      </c>
      <c r="M21" s="101">
        <v>41.2</v>
      </c>
    </row>
    <row r="22" spans="1:13" x14ac:dyDescent="0.25">
      <c r="A22" s="37" t="s">
        <v>35</v>
      </c>
      <c r="B22" s="31">
        <v>8268</v>
      </c>
      <c r="C22" s="35">
        <v>408</v>
      </c>
      <c r="D22" s="32">
        <f t="shared" si="0"/>
        <v>4.9346879535558781E-2</v>
      </c>
      <c r="E22" s="52">
        <v>1632</v>
      </c>
      <c r="F22" s="50">
        <f t="shared" si="4"/>
        <v>0.19738751814223512</v>
      </c>
      <c r="G22" s="52">
        <v>1317</v>
      </c>
      <c r="H22" s="50">
        <f t="shared" si="1"/>
        <v>0.159288824383164</v>
      </c>
      <c r="I22" s="52">
        <v>3644</v>
      </c>
      <c r="J22" s="50">
        <f t="shared" si="2"/>
        <v>0.44073536526366713</v>
      </c>
      <c r="K22" s="52">
        <v>1267</v>
      </c>
      <c r="L22" s="50">
        <f t="shared" si="3"/>
        <v>0.15324141267537494</v>
      </c>
      <c r="M22" s="39">
        <v>42.7</v>
      </c>
    </row>
    <row r="23" spans="1:13" x14ac:dyDescent="0.25">
      <c r="A23" s="76" t="s">
        <v>13</v>
      </c>
      <c r="B23" s="77">
        <v>1779</v>
      </c>
      <c r="C23" s="77">
        <v>104</v>
      </c>
      <c r="D23" s="100">
        <f t="shared" si="0"/>
        <v>5.8459808881394043E-2</v>
      </c>
      <c r="E23" s="90">
        <v>311</v>
      </c>
      <c r="F23" s="79">
        <f t="shared" si="4"/>
        <v>0.17481731309724563</v>
      </c>
      <c r="G23" s="90">
        <v>295</v>
      </c>
      <c r="H23" s="79">
        <f t="shared" si="1"/>
        <v>0.16582349634626195</v>
      </c>
      <c r="I23" s="90">
        <v>723</v>
      </c>
      <c r="J23" s="79">
        <f t="shared" si="2"/>
        <v>0.40640809443507586</v>
      </c>
      <c r="K23" s="90">
        <v>346</v>
      </c>
      <c r="L23" s="79">
        <f t="shared" si="3"/>
        <v>0.19449128724002249</v>
      </c>
      <c r="M23" s="104">
        <v>43</v>
      </c>
    </row>
    <row r="24" spans="1:13" x14ac:dyDescent="0.25">
      <c r="A24" s="37" t="s">
        <v>14</v>
      </c>
      <c r="B24" s="31">
        <v>1618</v>
      </c>
      <c r="C24" s="31">
        <v>178</v>
      </c>
      <c r="D24" s="32">
        <f t="shared" si="0"/>
        <v>0.1100123609394314</v>
      </c>
      <c r="E24" s="52">
        <v>429</v>
      </c>
      <c r="F24" s="50">
        <f t="shared" si="4"/>
        <v>0.26514215080346104</v>
      </c>
      <c r="G24" s="52">
        <v>269</v>
      </c>
      <c r="H24" s="50">
        <f t="shared" si="1"/>
        <v>0.16625463535228677</v>
      </c>
      <c r="I24" s="52">
        <v>557</v>
      </c>
      <c r="J24" s="50">
        <f t="shared" si="2"/>
        <v>0.34425216316440049</v>
      </c>
      <c r="K24" s="52">
        <v>185</v>
      </c>
      <c r="L24" s="50">
        <f t="shared" si="3"/>
        <v>0.11433868974042027</v>
      </c>
      <c r="M24" s="38">
        <v>31.6</v>
      </c>
    </row>
    <row r="25" spans="1:13" x14ac:dyDescent="0.25">
      <c r="A25" s="76" t="s">
        <v>36</v>
      </c>
      <c r="B25" s="77">
        <v>4976</v>
      </c>
      <c r="C25" s="77">
        <v>238</v>
      </c>
      <c r="D25" s="100">
        <f t="shared" si="0"/>
        <v>4.7829581993569133E-2</v>
      </c>
      <c r="E25" s="90">
        <v>780</v>
      </c>
      <c r="F25" s="79">
        <f t="shared" si="4"/>
        <v>0.15675241157556269</v>
      </c>
      <c r="G25" s="90">
        <v>644</v>
      </c>
      <c r="H25" s="79">
        <f t="shared" si="1"/>
        <v>0.12942122186495178</v>
      </c>
      <c r="I25" s="90">
        <v>2533</v>
      </c>
      <c r="J25" s="79">
        <f t="shared" si="2"/>
        <v>0.50904340836012862</v>
      </c>
      <c r="K25" s="90">
        <v>781</v>
      </c>
      <c r="L25" s="79">
        <f t="shared" si="3"/>
        <v>0.15695337620578778</v>
      </c>
      <c r="M25" s="101">
        <v>47.7</v>
      </c>
    </row>
    <row r="26" spans="1:13" x14ac:dyDescent="0.25">
      <c r="A26" s="37" t="s">
        <v>37</v>
      </c>
      <c r="B26" s="36">
        <v>8901</v>
      </c>
      <c r="C26" s="35">
        <v>542</v>
      </c>
      <c r="D26" s="32">
        <f t="shared" si="0"/>
        <v>6.0892034602853612E-2</v>
      </c>
      <c r="E26" s="52">
        <v>1610</v>
      </c>
      <c r="F26" s="50">
        <f t="shared" si="4"/>
        <v>0.18087855297157623</v>
      </c>
      <c r="G26" s="52">
        <v>2063</v>
      </c>
      <c r="H26" s="50">
        <f t="shared" si="1"/>
        <v>0.23177171104370295</v>
      </c>
      <c r="I26" s="52">
        <v>3334</v>
      </c>
      <c r="J26" s="50">
        <f t="shared" si="2"/>
        <v>0.3745646556566678</v>
      </c>
      <c r="K26" s="52">
        <v>1352</v>
      </c>
      <c r="L26" s="50">
        <f t="shared" si="3"/>
        <v>0.1518930457251994</v>
      </c>
      <c r="M26" s="39">
        <v>37.200000000000003</v>
      </c>
    </row>
    <row r="27" spans="1:13" x14ac:dyDescent="0.25">
      <c r="A27" s="76" t="s">
        <v>15</v>
      </c>
      <c r="B27" s="77">
        <v>784</v>
      </c>
      <c r="C27" s="77">
        <v>81</v>
      </c>
      <c r="D27" s="100">
        <f t="shared" si="0"/>
        <v>0.10331632653061225</v>
      </c>
      <c r="E27" s="90">
        <v>197</v>
      </c>
      <c r="F27" s="79">
        <f t="shared" si="4"/>
        <v>0.25127551020408162</v>
      </c>
      <c r="G27" s="90">
        <v>143</v>
      </c>
      <c r="H27" s="79">
        <f t="shared" si="1"/>
        <v>0.18239795918367346</v>
      </c>
      <c r="I27" s="90">
        <v>274</v>
      </c>
      <c r="J27" s="79">
        <f t="shared" si="2"/>
        <v>0.34948979591836737</v>
      </c>
      <c r="K27" s="90">
        <v>89</v>
      </c>
      <c r="L27" s="79">
        <f t="shared" si="3"/>
        <v>0.11352040816326531</v>
      </c>
      <c r="M27" s="104">
        <v>31.9</v>
      </c>
    </row>
    <row r="28" spans="1:13" x14ac:dyDescent="0.25">
      <c r="A28" s="37" t="s">
        <v>16</v>
      </c>
      <c r="B28" s="31">
        <v>2557</v>
      </c>
      <c r="C28" s="31">
        <v>188</v>
      </c>
      <c r="D28" s="32">
        <f t="shared" si="0"/>
        <v>7.352366053969496E-2</v>
      </c>
      <c r="E28" s="52">
        <v>412</v>
      </c>
      <c r="F28" s="50">
        <f t="shared" si="4"/>
        <v>0.16112631990614001</v>
      </c>
      <c r="G28" s="52">
        <v>512</v>
      </c>
      <c r="H28" s="50">
        <f t="shared" si="1"/>
        <v>0.20023464998044582</v>
      </c>
      <c r="I28" s="52">
        <v>904</v>
      </c>
      <c r="J28" s="50">
        <f t="shared" si="2"/>
        <v>0.35353930387172466</v>
      </c>
      <c r="K28" s="52">
        <v>541</v>
      </c>
      <c r="L28" s="50">
        <f t="shared" si="3"/>
        <v>0.21157606570199453</v>
      </c>
      <c r="M28" s="38">
        <v>40.4</v>
      </c>
    </row>
    <row r="29" spans="1:13" x14ac:dyDescent="0.25">
      <c r="A29" s="76" t="s">
        <v>38</v>
      </c>
      <c r="B29" s="77">
        <v>1561</v>
      </c>
      <c r="C29" s="77">
        <v>109</v>
      </c>
      <c r="D29" s="100">
        <f t="shared" si="0"/>
        <v>6.9827033952594486E-2</v>
      </c>
      <c r="E29" s="90">
        <v>290</v>
      </c>
      <c r="F29" s="79">
        <f t="shared" si="4"/>
        <v>0.18577834721332478</v>
      </c>
      <c r="G29" s="90">
        <v>326</v>
      </c>
      <c r="H29" s="79">
        <f t="shared" si="1"/>
        <v>0.20884048686739271</v>
      </c>
      <c r="I29" s="90">
        <v>669</v>
      </c>
      <c r="J29" s="79">
        <f t="shared" si="2"/>
        <v>0.42857142857142855</v>
      </c>
      <c r="K29" s="90">
        <v>167</v>
      </c>
      <c r="L29" s="79">
        <f t="shared" si="3"/>
        <v>0.10698270339525945</v>
      </c>
      <c r="M29" s="101">
        <v>37.6</v>
      </c>
    </row>
    <row r="30" spans="1:13" x14ac:dyDescent="0.25">
      <c r="A30" s="37" t="s">
        <v>39</v>
      </c>
      <c r="B30" s="31">
        <v>3008</v>
      </c>
      <c r="C30" s="35">
        <v>192</v>
      </c>
      <c r="D30" s="32">
        <f t="shared" si="0"/>
        <v>6.3829787234042548E-2</v>
      </c>
      <c r="E30" s="52">
        <v>669</v>
      </c>
      <c r="F30" s="50">
        <f t="shared" si="4"/>
        <v>0.22240691489361702</v>
      </c>
      <c r="G30" s="52">
        <v>637</v>
      </c>
      <c r="H30" s="50">
        <f t="shared" si="1"/>
        <v>0.21176861702127658</v>
      </c>
      <c r="I30" s="52">
        <v>1250</v>
      </c>
      <c r="J30" s="50">
        <f t="shared" si="2"/>
        <v>0.41555851063829785</v>
      </c>
      <c r="K30" s="52">
        <v>260</v>
      </c>
      <c r="L30" s="50">
        <f t="shared" si="3"/>
        <v>8.6436170212765964E-2</v>
      </c>
      <c r="M30" s="39">
        <v>35.1</v>
      </c>
    </row>
    <row r="31" spans="1:13" x14ac:dyDescent="0.25">
      <c r="A31" s="76" t="s">
        <v>17</v>
      </c>
      <c r="B31" s="77">
        <v>298</v>
      </c>
      <c r="C31" s="77">
        <v>18</v>
      </c>
      <c r="D31" s="100">
        <f t="shared" si="0"/>
        <v>6.0402684563758392E-2</v>
      </c>
      <c r="E31" s="90">
        <v>63</v>
      </c>
      <c r="F31" s="79">
        <f t="shared" si="4"/>
        <v>0.21140939597315436</v>
      </c>
      <c r="G31" s="90">
        <v>49</v>
      </c>
      <c r="H31" s="79">
        <f t="shared" si="1"/>
        <v>0.16442953020134229</v>
      </c>
      <c r="I31" s="90">
        <v>117</v>
      </c>
      <c r="J31" s="79">
        <f t="shared" si="2"/>
        <v>0.39261744966442952</v>
      </c>
      <c r="K31" s="90">
        <v>51</v>
      </c>
      <c r="L31" s="79">
        <f t="shared" si="3"/>
        <v>0.17114093959731544</v>
      </c>
      <c r="M31" s="104">
        <v>40.299999999999997</v>
      </c>
    </row>
    <row r="32" spans="1:13" x14ac:dyDescent="0.25">
      <c r="A32" s="37" t="s">
        <v>18</v>
      </c>
      <c r="B32" s="31">
        <v>239</v>
      </c>
      <c r="C32" s="31">
        <v>9</v>
      </c>
      <c r="D32" s="32">
        <f t="shared" si="0"/>
        <v>3.7656903765690378E-2</v>
      </c>
      <c r="E32" s="52">
        <v>35</v>
      </c>
      <c r="F32" s="50">
        <f t="shared" si="4"/>
        <v>0.14644351464435146</v>
      </c>
      <c r="G32" s="52">
        <v>32</v>
      </c>
      <c r="H32" s="50">
        <f t="shared" si="1"/>
        <v>0.13389121338912133</v>
      </c>
      <c r="I32" s="52">
        <v>118</v>
      </c>
      <c r="J32" s="50">
        <f t="shared" si="2"/>
        <v>0.49372384937238495</v>
      </c>
      <c r="K32" s="52">
        <v>45</v>
      </c>
      <c r="L32" s="50">
        <f t="shared" si="3"/>
        <v>0.18828451882845187</v>
      </c>
      <c r="M32" s="38">
        <v>48.1</v>
      </c>
    </row>
    <row r="33" spans="1:13" x14ac:dyDescent="0.25">
      <c r="A33" s="76" t="s">
        <v>40</v>
      </c>
      <c r="B33" s="103">
        <v>907</v>
      </c>
      <c r="C33" s="77">
        <v>52</v>
      </c>
      <c r="D33" s="100">
        <f t="shared" si="0"/>
        <v>5.7331863285556783E-2</v>
      </c>
      <c r="E33" s="90">
        <v>145</v>
      </c>
      <c r="F33" s="79">
        <f t="shared" si="4"/>
        <v>0.15986769570011025</v>
      </c>
      <c r="G33" s="90">
        <v>164</v>
      </c>
      <c r="H33" s="79">
        <f t="shared" si="1"/>
        <v>0.18081587651598677</v>
      </c>
      <c r="I33" s="90">
        <v>411</v>
      </c>
      <c r="J33" s="79">
        <f t="shared" si="2"/>
        <v>0.4531422271223815</v>
      </c>
      <c r="K33" s="90">
        <v>135</v>
      </c>
      <c r="L33" s="79">
        <f t="shared" si="3"/>
        <v>0.14884233737596472</v>
      </c>
      <c r="M33" s="101">
        <v>42.8</v>
      </c>
    </row>
    <row r="34" spans="1:13" x14ac:dyDescent="0.25">
      <c r="A34" s="37" t="s">
        <v>41</v>
      </c>
      <c r="B34" s="34">
        <v>231</v>
      </c>
      <c r="C34" s="31">
        <v>11</v>
      </c>
      <c r="D34" s="32">
        <f t="shared" si="0"/>
        <v>4.7619047619047616E-2</v>
      </c>
      <c r="E34" s="52">
        <v>48</v>
      </c>
      <c r="F34" s="50">
        <f t="shared" si="4"/>
        <v>0.20779220779220781</v>
      </c>
      <c r="G34" s="52">
        <v>26</v>
      </c>
      <c r="H34" s="50">
        <f t="shared" si="1"/>
        <v>0.11255411255411256</v>
      </c>
      <c r="I34" s="52">
        <v>104</v>
      </c>
      <c r="J34" s="50">
        <f t="shared" si="2"/>
        <v>0.45021645021645024</v>
      </c>
      <c r="K34" s="52">
        <v>42</v>
      </c>
      <c r="L34" s="50">
        <f t="shared" si="3"/>
        <v>0.18181818181818182</v>
      </c>
      <c r="M34" s="38">
        <v>42.2</v>
      </c>
    </row>
    <row r="35" spans="1:13" x14ac:dyDescent="0.25">
      <c r="A35" s="76" t="s">
        <v>30</v>
      </c>
      <c r="B35" s="77">
        <v>6248</v>
      </c>
      <c r="C35" s="99">
        <v>345</v>
      </c>
      <c r="D35" s="100">
        <f t="shared" si="0"/>
        <v>5.521766965428937E-2</v>
      </c>
      <c r="E35" s="90">
        <v>1384</v>
      </c>
      <c r="F35" s="79">
        <f t="shared" si="4"/>
        <v>0.22151088348271447</v>
      </c>
      <c r="G35" s="90">
        <v>967</v>
      </c>
      <c r="H35" s="79">
        <f t="shared" si="1"/>
        <v>0.15476952624839949</v>
      </c>
      <c r="I35" s="90">
        <v>2833</v>
      </c>
      <c r="J35" s="79">
        <f t="shared" si="2"/>
        <v>0.45342509603072984</v>
      </c>
      <c r="K35" s="90">
        <v>719</v>
      </c>
      <c r="L35" s="79">
        <f t="shared" si="3"/>
        <v>0.11507682458386684</v>
      </c>
      <c r="M35" s="101">
        <v>40.799999999999997</v>
      </c>
    </row>
    <row r="36" spans="1:13" x14ac:dyDescent="0.25">
      <c r="A36" s="37" t="s">
        <v>42</v>
      </c>
      <c r="B36" s="31">
        <v>5990</v>
      </c>
      <c r="C36" s="31">
        <v>496</v>
      </c>
      <c r="D36" s="32">
        <f t="shared" si="0"/>
        <v>8.2804674457429048E-2</v>
      </c>
      <c r="E36" s="52">
        <v>1404</v>
      </c>
      <c r="F36" s="50">
        <f t="shared" si="4"/>
        <v>0.2343906510851419</v>
      </c>
      <c r="G36" s="52">
        <v>1200</v>
      </c>
      <c r="H36" s="50">
        <f t="shared" si="1"/>
        <v>0.20033388981636061</v>
      </c>
      <c r="I36" s="52">
        <v>1910</v>
      </c>
      <c r="J36" s="50">
        <f t="shared" si="2"/>
        <v>0.31886477462437396</v>
      </c>
      <c r="K36" s="52">
        <v>680</v>
      </c>
      <c r="L36" s="50">
        <f t="shared" si="3"/>
        <v>0.11352253756260434</v>
      </c>
      <c r="M36" s="39">
        <v>33.5</v>
      </c>
    </row>
    <row r="37" spans="1:13" x14ac:dyDescent="0.25">
      <c r="A37" s="76" t="s">
        <v>43</v>
      </c>
      <c r="B37" s="77">
        <v>24036</v>
      </c>
      <c r="C37" s="102">
        <v>1271</v>
      </c>
      <c r="D37" s="100">
        <f t="shared" si="0"/>
        <v>5.2879014811116655E-2</v>
      </c>
      <c r="E37" s="90">
        <v>4115</v>
      </c>
      <c r="F37" s="79">
        <f t="shared" si="4"/>
        <v>0.17120153103677815</v>
      </c>
      <c r="G37" s="90">
        <v>4354</v>
      </c>
      <c r="H37" s="79">
        <f t="shared" si="1"/>
        <v>0.18114494924280247</v>
      </c>
      <c r="I37" s="90">
        <v>10366</v>
      </c>
      <c r="J37" s="79">
        <f t="shared" si="2"/>
        <v>0.43126976202363121</v>
      </c>
      <c r="K37" s="90">
        <v>3930</v>
      </c>
      <c r="L37" s="79">
        <f t="shared" si="3"/>
        <v>0.16350474288567149</v>
      </c>
      <c r="M37" s="101">
        <v>42.3</v>
      </c>
    </row>
    <row r="38" spans="1:13" x14ac:dyDescent="0.25">
      <c r="A38" s="37" t="s">
        <v>44</v>
      </c>
      <c r="B38" s="31">
        <v>23362</v>
      </c>
      <c r="C38" s="31">
        <v>1393</v>
      </c>
      <c r="D38" s="32">
        <f t="shared" si="0"/>
        <v>5.962674428559199E-2</v>
      </c>
      <c r="E38" s="52">
        <v>3985</v>
      </c>
      <c r="F38" s="50">
        <f t="shared" si="4"/>
        <v>0.17057614930228576</v>
      </c>
      <c r="G38" s="52">
        <v>4759</v>
      </c>
      <c r="H38" s="50">
        <f t="shared" si="1"/>
        <v>0.20370687441143737</v>
      </c>
      <c r="I38" s="52">
        <v>9809</v>
      </c>
      <c r="J38" s="50">
        <f t="shared" si="2"/>
        <v>0.41986987415461002</v>
      </c>
      <c r="K38" s="52">
        <v>3416</v>
      </c>
      <c r="L38" s="50">
        <f t="shared" si="3"/>
        <v>0.14622035784607482</v>
      </c>
      <c r="M38" s="39">
        <v>40</v>
      </c>
    </row>
    <row r="39" spans="1:13" x14ac:dyDescent="0.25">
      <c r="A39" s="76" t="s">
        <v>19</v>
      </c>
      <c r="B39" s="77">
        <v>4161</v>
      </c>
      <c r="C39" s="99">
        <v>228</v>
      </c>
      <c r="D39" s="100">
        <f t="shared" si="0"/>
        <v>5.4794520547945202E-2</v>
      </c>
      <c r="E39" s="90">
        <v>729</v>
      </c>
      <c r="F39" s="79">
        <f t="shared" si="4"/>
        <v>0.17519826964671953</v>
      </c>
      <c r="G39" s="90">
        <v>596</v>
      </c>
      <c r="H39" s="79">
        <f t="shared" si="1"/>
        <v>0.14323479932708483</v>
      </c>
      <c r="I39" s="90">
        <v>1773</v>
      </c>
      <c r="J39" s="79">
        <f t="shared" si="2"/>
        <v>0.42609949531362651</v>
      </c>
      <c r="K39" s="90">
        <v>835</v>
      </c>
      <c r="L39" s="79">
        <f t="shared" si="3"/>
        <v>0.20067291516462388</v>
      </c>
      <c r="M39" s="101">
        <v>45.7</v>
      </c>
    </row>
    <row r="40" spans="1:13" x14ac:dyDescent="0.25">
      <c r="A40" s="37" t="s">
        <v>20</v>
      </c>
      <c r="B40" s="31">
        <v>2268</v>
      </c>
      <c r="C40" s="35">
        <v>124</v>
      </c>
      <c r="D40" s="32">
        <f t="shared" si="0"/>
        <v>5.4673721340388004E-2</v>
      </c>
      <c r="E40" s="52">
        <v>459</v>
      </c>
      <c r="F40" s="50">
        <f t="shared" si="4"/>
        <v>0.20238095238095238</v>
      </c>
      <c r="G40" s="52">
        <v>319</v>
      </c>
      <c r="H40" s="50">
        <f t="shared" si="1"/>
        <v>0.14065255731922399</v>
      </c>
      <c r="I40" s="52">
        <v>992</v>
      </c>
      <c r="J40" s="50">
        <f t="shared" si="2"/>
        <v>0.43738977072310403</v>
      </c>
      <c r="K40" s="52">
        <v>374</v>
      </c>
      <c r="L40" s="50">
        <f t="shared" si="3"/>
        <v>0.16490299823633156</v>
      </c>
      <c r="M40" s="39">
        <v>42.8</v>
      </c>
    </row>
    <row r="41" spans="1:13" x14ac:dyDescent="0.25">
      <c r="A41" s="76" t="s">
        <v>21</v>
      </c>
      <c r="B41" s="77">
        <v>1341</v>
      </c>
      <c r="C41" s="99">
        <v>75</v>
      </c>
      <c r="D41" s="100">
        <f t="shared" si="0"/>
        <v>5.5928411633109618E-2</v>
      </c>
      <c r="E41" s="90">
        <v>283</v>
      </c>
      <c r="F41" s="79">
        <f t="shared" si="4"/>
        <v>0.21103653989560031</v>
      </c>
      <c r="G41" s="90">
        <v>189</v>
      </c>
      <c r="H41" s="79">
        <f t="shared" si="1"/>
        <v>0.14093959731543623</v>
      </c>
      <c r="I41" s="90">
        <v>634</v>
      </c>
      <c r="J41" s="79">
        <f t="shared" si="2"/>
        <v>0.47278150633855331</v>
      </c>
      <c r="K41" s="90">
        <v>160</v>
      </c>
      <c r="L41" s="79">
        <f t="shared" si="3"/>
        <v>0.11931394481730052</v>
      </c>
      <c r="M41" s="101">
        <v>41.9</v>
      </c>
    </row>
    <row r="42" spans="1:13" x14ac:dyDescent="0.25">
      <c r="A42" s="37" t="s">
        <v>31</v>
      </c>
      <c r="B42" s="31">
        <v>9343</v>
      </c>
      <c r="C42" s="35">
        <v>514</v>
      </c>
      <c r="D42" s="32">
        <f t="shared" si="0"/>
        <v>5.5014449320346784E-2</v>
      </c>
      <c r="E42" s="52">
        <v>1592</v>
      </c>
      <c r="F42" s="50">
        <f t="shared" si="4"/>
        <v>0.17039494808947875</v>
      </c>
      <c r="G42" s="52">
        <v>1498</v>
      </c>
      <c r="H42" s="50">
        <f t="shared" si="1"/>
        <v>0.16033393984801456</v>
      </c>
      <c r="I42" s="52">
        <v>4341</v>
      </c>
      <c r="J42" s="50">
        <f t="shared" si="2"/>
        <v>0.46462592315102214</v>
      </c>
      <c r="K42" s="52">
        <v>1398</v>
      </c>
      <c r="L42" s="50">
        <f t="shared" si="3"/>
        <v>0.14963073959113776</v>
      </c>
      <c r="M42" s="39">
        <v>43.1</v>
      </c>
    </row>
    <row r="43" spans="1:13" x14ac:dyDescent="0.25">
      <c r="A43" s="76" t="s">
        <v>22</v>
      </c>
      <c r="B43" s="77">
        <v>1210</v>
      </c>
      <c r="C43" s="99">
        <v>75</v>
      </c>
      <c r="D43" s="100">
        <f t="shared" si="0"/>
        <v>6.1983471074380167E-2</v>
      </c>
      <c r="E43" s="90">
        <v>283</v>
      </c>
      <c r="F43" s="79">
        <f t="shared" si="4"/>
        <v>0.23388429752066114</v>
      </c>
      <c r="G43" s="90">
        <v>189</v>
      </c>
      <c r="H43" s="79">
        <f t="shared" si="1"/>
        <v>0.15619834710743802</v>
      </c>
      <c r="I43" s="90">
        <v>634</v>
      </c>
      <c r="J43" s="79">
        <f t="shared" si="2"/>
        <v>0.52396694214876038</v>
      </c>
      <c r="K43" s="90">
        <v>160</v>
      </c>
      <c r="L43" s="79">
        <f t="shared" si="3"/>
        <v>0.13223140495867769</v>
      </c>
      <c r="M43" s="101">
        <v>41.9</v>
      </c>
    </row>
    <row r="44" spans="1:13" x14ac:dyDescent="0.25">
      <c r="A44" s="37" t="s">
        <v>23</v>
      </c>
      <c r="B44" s="31">
        <v>1112</v>
      </c>
      <c r="C44" s="35">
        <v>52</v>
      </c>
      <c r="D44" s="32">
        <f t="shared" si="0"/>
        <v>4.6762589928057555E-2</v>
      </c>
      <c r="E44" s="52">
        <v>189</v>
      </c>
      <c r="F44" s="50">
        <f t="shared" si="4"/>
        <v>0.16996402877697842</v>
      </c>
      <c r="G44" s="52">
        <v>164</v>
      </c>
      <c r="H44" s="50">
        <f t="shared" si="1"/>
        <v>0.14748201438848921</v>
      </c>
      <c r="I44" s="52">
        <v>522</v>
      </c>
      <c r="J44" s="50">
        <f t="shared" si="2"/>
        <v>0.4694244604316547</v>
      </c>
      <c r="K44" s="52">
        <v>185</v>
      </c>
      <c r="L44" s="50">
        <f t="shared" si="3"/>
        <v>0.16636690647482014</v>
      </c>
      <c r="M44" s="39">
        <v>45.3</v>
      </c>
    </row>
    <row r="45" spans="1:13" ht="15.75" thickBot="1" x14ac:dyDescent="0.3">
      <c r="A45" s="81" t="s">
        <v>24</v>
      </c>
      <c r="B45" s="82">
        <v>1387</v>
      </c>
      <c r="C45" s="105">
        <v>112</v>
      </c>
      <c r="D45" s="106">
        <f t="shared" si="0"/>
        <v>8.0749819754866614E-2</v>
      </c>
      <c r="E45" s="94">
        <v>255</v>
      </c>
      <c r="F45" s="84">
        <f t="shared" si="4"/>
        <v>0.18385003604902667</v>
      </c>
      <c r="G45" s="94">
        <v>255</v>
      </c>
      <c r="H45" s="84">
        <f t="shared" si="1"/>
        <v>0.18385003604902667</v>
      </c>
      <c r="I45" s="94">
        <v>542</v>
      </c>
      <c r="J45" s="84">
        <f t="shared" si="2"/>
        <v>0.39077144917087236</v>
      </c>
      <c r="K45" s="94">
        <v>223</v>
      </c>
      <c r="L45" s="84">
        <f>K45/B45</f>
        <v>0.16077865897620763</v>
      </c>
      <c r="M45" s="107">
        <v>38.700000000000003</v>
      </c>
    </row>
    <row r="47" spans="1:13" x14ac:dyDescent="0.25">
      <c r="A47" s="16" t="s">
        <v>105</v>
      </c>
    </row>
  </sheetData>
  <mergeCells count="10">
    <mergeCell ref="K3:L3"/>
    <mergeCell ref="M3:M4"/>
    <mergeCell ref="A1:M1"/>
    <mergeCell ref="A2:M2"/>
    <mergeCell ref="A3:A4"/>
    <mergeCell ref="B3:B4"/>
    <mergeCell ref="C3:D3"/>
    <mergeCell ref="E3:F3"/>
    <mergeCell ref="G3:H3"/>
    <mergeCell ref="I3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2" workbookViewId="0">
      <selection activeCell="A52" sqref="A52"/>
    </sheetView>
  </sheetViews>
  <sheetFormatPr defaultRowHeight="15" x14ac:dyDescent="0.25"/>
  <cols>
    <col min="1" max="1" width="19.85546875" customWidth="1"/>
    <col min="2" max="5" width="10.5703125" customWidth="1"/>
    <col min="6" max="6" width="9.5703125" customWidth="1"/>
  </cols>
  <sheetData>
    <row r="1" spans="1:11" x14ac:dyDescent="0.25">
      <c r="A1" s="206" t="s">
        <v>142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1" x14ac:dyDescent="0.25">
      <c r="A2" s="206" t="s">
        <v>143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1" x14ac:dyDescent="0.25">
      <c r="A3" s="206" t="s">
        <v>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</row>
    <row r="4" spans="1:11" ht="15.75" thickBot="1" x14ac:dyDescent="0.3"/>
    <row r="5" spans="1:11" x14ac:dyDescent="0.25">
      <c r="A5" s="171" t="s">
        <v>3</v>
      </c>
      <c r="B5" s="181" t="s">
        <v>144</v>
      </c>
      <c r="C5" s="181"/>
      <c r="D5" s="181"/>
      <c r="E5" s="181"/>
      <c r="F5" s="181"/>
      <c r="G5" s="165" t="s">
        <v>145</v>
      </c>
      <c r="H5" s="165"/>
      <c r="I5" s="165"/>
      <c r="J5" s="165" t="s">
        <v>146</v>
      </c>
      <c r="K5" s="210"/>
    </row>
    <row r="6" spans="1:11" x14ac:dyDescent="0.25">
      <c r="A6" s="172"/>
      <c r="B6" s="117">
        <v>1970</v>
      </c>
      <c r="C6" s="117">
        <v>1980</v>
      </c>
      <c r="D6" s="117">
        <v>1990</v>
      </c>
      <c r="E6" s="117">
        <v>2000</v>
      </c>
      <c r="F6" s="117">
        <v>2010</v>
      </c>
      <c r="G6" s="117">
        <v>2020</v>
      </c>
      <c r="H6" s="117">
        <v>2030</v>
      </c>
      <c r="I6" s="117">
        <v>2040</v>
      </c>
      <c r="J6" s="158" t="s">
        <v>147</v>
      </c>
      <c r="K6" s="159" t="s">
        <v>148</v>
      </c>
    </row>
    <row r="7" spans="1:11" x14ac:dyDescent="0.25">
      <c r="A7" s="46" t="s">
        <v>69</v>
      </c>
      <c r="B7" s="41">
        <v>28615</v>
      </c>
      <c r="C7" s="41">
        <v>35718</v>
      </c>
      <c r="D7" s="41">
        <v>41172</v>
      </c>
      <c r="E7" s="41">
        <v>43602</v>
      </c>
      <c r="F7" s="41">
        <v>45969</v>
      </c>
      <c r="G7" s="41">
        <v>48597</v>
      </c>
      <c r="H7" s="41">
        <v>50348</v>
      </c>
      <c r="I7" s="41">
        <v>50198</v>
      </c>
      <c r="J7" s="41">
        <v>4229</v>
      </c>
      <c r="K7" s="160">
        <v>9.1999999999999993</v>
      </c>
    </row>
    <row r="8" spans="1:11" x14ac:dyDescent="0.25">
      <c r="A8" s="47" t="s">
        <v>149</v>
      </c>
      <c r="B8" s="52">
        <v>443</v>
      </c>
      <c r="C8" s="52">
        <v>447</v>
      </c>
      <c r="D8" s="52">
        <v>376</v>
      </c>
      <c r="E8" s="52">
        <v>354</v>
      </c>
      <c r="F8" s="70">
        <v>368</v>
      </c>
      <c r="G8" s="52">
        <v>374</v>
      </c>
      <c r="H8" s="52">
        <v>380</v>
      </c>
      <c r="I8" s="52">
        <v>384</v>
      </c>
      <c r="J8" s="52">
        <v>16</v>
      </c>
      <c r="K8" s="161">
        <v>4.3</v>
      </c>
    </row>
    <row r="9" spans="1:11" x14ac:dyDescent="0.25">
      <c r="A9" s="86" t="s">
        <v>150</v>
      </c>
      <c r="B9" s="90">
        <v>1124</v>
      </c>
      <c r="C9" s="90">
        <v>2471</v>
      </c>
      <c r="D9" s="90">
        <v>2832</v>
      </c>
      <c r="E9" s="90">
        <v>2847</v>
      </c>
      <c r="F9" s="90">
        <v>2997</v>
      </c>
      <c r="G9" s="90">
        <v>3223</v>
      </c>
      <c r="H9" s="90">
        <v>3413</v>
      </c>
      <c r="I9" s="90">
        <v>3564</v>
      </c>
      <c r="J9" s="90">
        <v>567</v>
      </c>
      <c r="K9" s="162">
        <v>18.899999999999999</v>
      </c>
    </row>
    <row r="10" spans="1:11" x14ac:dyDescent="0.25">
      <c r="A10" s="47" t="s">
        <v>151</v>
      </c>
      <c r="B10" s="52">
        <v>998</v>
      </c>
      <c r="C10" s="52">
        <v>901</v>
      </c>
      <c r="D10" s="52">
        <v>845</v>
      </c>
      <c r="E10" s="52">
        <v>773</v>
      </c>
      <c r="F10" s="70">
        <v>791</v>
      </c>
      <c r="G10" s="52">
        <v>803</v>
      </c>
      <c r="H10" s="52">
        <v>813</v>
      </c>
      <c r="I10" s="52">
        <v>820</v>
      </c>
      <c r="J10" s="52">
        <v>29</v>
      </c>
      <c r="K10" s="161">
        <v>3.7</v>
      </c>
    </row>
    <row r="11" spans="1:11" x14ac:dyDescent="0.25">
      <c r="A11" s="86" t="s">
        <v>152</v>
      </c>
      <c r="B11" s="90">
        <v>11452</v>
      </c>
      <c r="C11" s="90">
        <v>18115</v>
      </c>
      <c r="D11" s="90">
        <v>18408</v>
      </c>
      <c r="E11" s="90">
        <v>21273</v>
      </c>
      <c r="F11" s="90">
        <v>24679</v>
      </c>
      <c r="G11" s="90">
        <v>26007</v>
      </c>
      <c r="H11" s="90">
        <v>27097</v>
      </c>
      <c r="I11" s="90">
        <v>27625</v>
      </c>
      <c r="J11" s="90">
        <v>2946</v>
      </c>
      <c r="K11" s="162">
        <v>11.9</v>
      </c>
    </row>
    <row r="12" spans="1:11" x14ac:dyDescent="0.25">
      <c r="A12" s="47" t="s">
        <v>153</v>
      </c>
      <c r="B12" s="52">
        <v>2938</v>
      </c>
      <c r="C12" s="52">
        <v>3574</v>
      </c>
      <c r="D12" s="52">
        <v>4569</v>
      </c>
      <c r="E12" s="52">
        <v>5322</v>
      </c>
      <c r="F12" s="70">
        <v>5718</v>
      </c>
      <c r="G12" s="52">
        <v>5928</v>
      </c>
      <c r="H12" s="52">
        <v>6093</v>
      </c>
      <c r="I12" s="52">
        <v>6218</v>
      </c>
      <c r="J12" s="52">
        <v>500</v>
      </c>
      <c r="K12" s="161">
        <v>8.6999999999999993</v>
      </c>
    </row>
    <row r="13" spans="1:11" x14ac:dyDescent="0.25">
      <c r="A13" s="86" t="s">
        <v>154</v>
      </c>
      <c r="B13" s="90">
        <v>1629</v>
      </c>
      <c r="C13" s="90">
        <v>1531</v>
      </c>
      <c r="D13" s="90">
        <v>1467</v>
      </c>
      <c r="E13" s="90">
        <v>1344</v>
      </c>
      <c r="F13" s="90">
        <v>1510</v>
      </c>
      <c r="G13" s="90">
        <v>1532</v>
      </c>
      <c r="H13" s="90">
        <v>1550</v>
      </c>
      <c r="I13" s="90">
        <v>1564</v>
      </c>
      <c r="J13" s="90">
        <v>54</v>
      </c>
      <c r="K13" s="162">
        <v>3.6</v>
      </c>
    </row>
    <row r="14" spans="1:11" x14ac:dyDescent="0.25">
      <c r="A14" s="47" t="s">
        <v>155</v>
      </c>
      <c r="B14" s="70">
        <v>675</v>
      </c>
      <c r="C14" s="70">
        <v>578</v>
      </c>
      <c r="D14" s="70">
        <v>696</v>
      </c>
      <c r="E14" s="70">
        <v>676</v>
      </c>
      <c r="F14" s="70">
        <v>765</v>
      </c>
      <c r="G14" s="52">
        <v>793</v>
      </c>
      <c r="H14" s="52">
        <v>816</v>
      </c>
      <c r="I14" s="52">
        <v>834</v>
      </c>
      <c r="J14" s="52">
        <v>69</v>
      </c>
      <c r="K14" s="161">
        <v>9.1</v>
      </c>
    </row>
    <row r="15" spans="1:11" x14ac:dyDescent="0.25">
      <c r="A15" s="86" t="s">
        <v>156</v>
      </c>
      <c r="B15" s="90">
        <v>907</v>
      </c>
      <c r="C15" s="90">
        <v>909</v>
      </c>
      <c r="D15" s="90">
        <v>911</v>
      </c>
      <c r="E15" s="90">
        <v>875</v>
      </c>
      <c r="F15" s="90">
        <v>841</v>
      </c>
      <c r="G15" s="90">
        <v>853</v>
      </c>
      <c r="H15" s="90">
        <v>863</v>
      </c>
      <c r="I15" s="90">
        <v>871</v>
      </c>
      <c r="J15" s="90">
        <v>30</v>
      </c>
      <c r="K15" s="162">
        <v>3.6</v>
      </c>
    </row>
    <row r="16" spans="1:11" x14ac:dyDescent="0.25">
      <c r="A16" s="47" t="s">
        <v>157</v>
      </c>
      <c r="B16" s="70">
        <v>2038</v>
      </c>
      <c r="C16" s="70">
        <v>2943</v>
      </c>
      <c r="D16" s="70">
        <v>3449</v>
      </c>
      <c r="E16" s="70">
        <v>3329</v>
      </c>
      <c r="F16" s="70">
        <v>3483</v>
      </c>
      <c r="G16" s="52">
        <v>3671</v>
      </c>
      <c r="H16" s="52">
        <v>3830</v>
      </c>
      <c r="I16" s="52">
        <v>3956</v>
      </c>
      <c r="J16" s="52">
        <v>473</v>
      </c>
      <c r="K16" s="161">
        <v>13.6</v>
      </c>
    </row>
    <row r="17" spans="1:11" x14ac:dyDescent="0.25">
      <c r="A17" s="86" t="s">
        <v>70</v>
      </c>
      <c r="B17" s="90">
        <v>68061</v>
      </c>
      <c r="C17" s="90">
        <v>53264</v>
      </c>
      <c r="D17" s="90">
        <v>52376</v>
      </c>
      <c r="E17" s="90">
        <v>48950</v>
      </c>
      <c r="F17" s="90">
        <v>49528</v>
      </c>
      <c r="G17" s="90">
        <v>49335</v>
      </c>
      <c r="H17" s="90">
        <v>49173</v>
      </c>
      <c r="I17" s="90">
        <v>49044</v>
      </c>
      <c r="J17" s="90">
        <v>-484</v>
      </c>
      <c r="K17" s="162">
        <v>-1</v>
      </c>
    </row>
    <row r="18" spans="1:11" x14ac:dyDescent="0.25">
      <c r="A18" s="47" t="s">
        <v>158</v>
      </c>
      <c r="B18" s="70">
        <v>2947</v>
      </c>
      <c r="C18" s="70">
        <v>2959</v>
      </c>
      <c r="D18" s="70">
        <v>2668</v>
      </c>
      <c r="E18" s="70">
        <v>2720</v>
      </c>
      <c r="F18" s="70">
        <v>2339</v>
      </c>
      <c r="G18" s="52">
        <v>2418</v>
      </c>
      <c r="H18" s="52">
        <v>2434</v>
      </c>
      <c r="I18" s="52">
        <v>2447</v>
      </c>
      <c r="J18" s="52">
        <v>48</v>
      </c>
      <c r="K18" s="161">
        <v>2</v>
      </c>
    </row>
    <row r="19" spans="1:11" x14ac:dyDescent="0.25">
      <c r="A19" s="86" t="s">
        <v>159</v>
      </c>
      <c r="B19" s="90">
        <v>4723</v>
      </c>
      <c r="C19" s="90">
        <v>4267</v>
      </c>
      <c r="D19" s="90">
        <v>3981</v>
      </c>
      <c r="E19" s="90">
        <v>4360</v>
      </c>
      <c r="F19" s="90">
        <v>4538</v>
      </c>
      <c r="G19" s="90">
        <v>4674</v>
      </c>
      <c r="H19" s="90">
        <v>4789</v>
      </c>
      <c r="I19" s="90">
        <v>4880</v>
      </c>
      <c r="J19" s="90">
        <v>342</v>
      </c>
      <c r="K19" s="162">
        <v>7.5</v>
      </c>
    </row>
    <row r="20" spans="1:11" x14ac:dyDescent="0.25">
      <c r="A20" s="47" t="s">
        <v>160</v>
      </c>
      <c r="B20" s="70">
        <v>1156</v>
      </c>
      <c r="C20" s="70">
        <v>1568</v>
      </c>
      <c r="D20" s="70">
        <v>1797</v>
      </c>
      <c r="E20" s="70">
        <v>1728</v>
      </c>
      <c r="F20" s="70">
        <v>1941</v>
      </c>
      <c r="G20" s="52">
        <v>2052</v>
      </c>
      <c r="H20" s="52">
        <v>2145</v>
      </c>
      <c r="I20" s="52">
        <v>2219</v>
      </c>
      <c r="J20" s="52">
        <v>278</v>
      </c>
      <c r="K20" s="161">
        <v>14.3</v>
      </c>
    </row>
    <row r="21" spans="1:11" x14ac:dyDescent="0.25">
      <c r="A21" s="86" t="s">
        <v>161</v>
      </c>
      <c r="B21" s="90">
        <v>164</v>
      </c>
      <c r="C21" s="90">
        <v>340</v>
      </c>
      <c r="D21" s="90">
        <v>385</v>
      </c>
      <c r="E21" s="90">
        <v>327</v>
      </c>
      <c r="F21" s="90">
        <v>362</v>
      </c>
      <c r="G21" s="90">
        <v>385</v>
      </c>
      <c r="H21" s="90">
        <v>405</v>
      </c>
      <c r="I21" s="90">
        <v>421</v>
      </c>
      <c r="J21" s="90">
        <v>59</v>
      </c>
      <c r="K21" s="162">
        <v>16.2</v>
      </c>
    </row>
    <row r="22" spans="1:11" x14ac:dyDescent="0.25">
      <c r="A22" s="47" t="s">
        <v>162</v>
      </c>
      <c r="B22" s="70">
        <v>3453</v>
      </c>
      <c r="C22" s="70">
        <v>5138</v>
      </c>
      <c r="D22" s="70">
        <v>4926</v>
      </c>
      <c r="E22" s="70">
        <v>5224</v>
      </c>
      <c r="F22" s="70">
        <v>5235</v>
      </c>
      <c r="G22" s="52">
        <v>5484</v>
      </c>
      <c r="H22" s="52">
        <v>5695</v>
      </c>
      <c r="I22" s="52">
        <v>5862</v>
      </c>
      <c r="J22" s="52">
        <v>627</v>
      </c>
      <c r="K22" s="161">
        <v>12</v>
      </c>
    </row>
    <row r="23" spans="1:11" x14ac:dyDescent="0.25">
      <c r="A23" s="86" t="s">
        <v>163</v>
      </c>
      <c r="B23" s="90">
        <v>26517</v>
      </c>
      <c r="C23" s="90">
        <v>34830</v>
      </c>
      <c r="D23" s="90">
        <v>39162</v>
      </c>
      <c r="E23" s="90">
        <v>44424</v>
      </c>
      <c r="F23" s="90">
        <v>47360</v>
      </c>
      <c r="G23" s="90">
        <v>50103</v>
      </c>
      <c r="H23" s="90">
        <v>52600</v>
      </c>
      <c r="I23" s="90">
        <v>55230</v>
      </c>
      <c r="J23" s="90">
        <v>7870</v>
      </c>
      <c r="K23" s="162">
        <v>16.600000000000001</v>
      </c>
    </row>
    <row r="24" spans="1:11" x14ac:dyDescent="0.25">
      <c r="A24" s="47" t="s">
        <v>164</v>
      </c>
      <c r="B24" s="70">
        <v>5267</v>
      </c>
      <c r="C24" s="70">
        <v>5772</v>
      </c>
      <c r="D24" s="70">
        <v>7072</v>
      </c>
      <c r="E24" s="70">
        <v>8149</v>
      </c>
      <c r="F24" s="70">
        <v>8268</v>
      </c>
      <c r="G24" s="52">
        <v>8740</v>
      </c>
      <c r="H24" s="52">
        <v>9137</v>
      </c>
      <c r="I24" s="52">
        <v>9453</v>
      </c>
      <c r="J24" s="52">
        <v>1185</v>
      </c>
      <c r="K24" s="161">
        <v>14.3</v>
      </c>
    </row>
    <row r="25" spans="1:11" x14ac:dyDescent="0.25">
      <c r="A25" s="86" t="s">
        <v>165</v>
      </c>
      <c r="B25" s="90">
        <v>2506</v>
      </c>
      <c r="C25" s="90">
        <v>2181</v>
      </c>
      <c r="D25" s="90">
        <v>1986</v>
      </c>
      <c r="E25" s="90">
        <v>1937</v>
      </c>
      <c r="F25" s="90">
        <v>1779</v>
      </c>
      <c r="G25" s="90">
        <v>1777</v>
      </c>
      <c r="H25" s="90">
        <v>1775</v>
      </c>
      <c r="I25" s="90">
        <v>1773</v>
      </c>
      <c r="J25" s="90">
        <v>-6</v>
      </c>
      <c r="K25" s="162">
        <v>-0.3</v>
      </c>
    </row>
    <row r="26" spans="1:11" x14ac:dyDescent="0.25">
      <c r="A26" s="47" t="s">
        <v>166</v>
      </c>
      <c r="B26" s="70">
        <v>997</v>
      </c>
      <c r="C26" s="70">
        <v>1138</v>
      </c>
      <c r="D26" s="70">
        <v>1238</v>
      </c>
      <c r="E26" s="70">
        <v>1095</v>
      </c>
      <c r="F26" s="70">
        <v>1618</v>
      </c>
      <c r="G26" s="52">
        <v>1699</v>
      </c>
      <c r="H26" s="52">
        <v>1767</v>
      </c>
      <c r="I26" s="52">
        <v>1821</v>
      </c>
      <c r="J26" s="52">
        <v>203</v>
      </c>
      <c r="K26" s="161">
        <v>12.6</v>
      </c>
    </row>
    <row r="27" spans="1:11" x14ac:dyDescent="0.25">
      <c r="A27" s="86" t="s">
        <v>167</v>
      </c>
      <c r="B27" s="90">
        <v>3362</v>
      </c>
      <c r="C27" s="90">
        <v>4745</v>
      </c>
      <c r="D27" s="90">
        <v>5129</v>
      </c>
      <c r="E27" s="90">
        <v>4823</v>
      </c>
      <c r="F27" s="90">
        <v>4976</v>
      </c>
      <c r="G27" s="90">
        <v>5439</v>
      </c>
      <c r="H27" s="90">
        <v>5723</v>
      </c>
      <c r="I27" s="90">
        <v>5976</v>
      </c>
      <c r="J27" s="90">
        <v>1000</v>
      </c>
      <c r="K27" s="162">
        <v>20.100000000000001</v>
      </c>
    </row>
    <row r="28" spans="1:11" x14ac:dyDescent="0.25">
      <c r="A28" s="47" t="s">
        <v>168</v>
      </c>
      <c r="B28" s="52">
        <v>9080</v>
      </c>
      <c r="C28" s="52">
        <v>10122</v>
      </c>
      <c r="D28" s="52">
        <v>9254</v>
      </c>
      <c r="E28" s="52">
        <v>9242</v>
      </c>
      <c r="F28" s="52">
        <v>8901</v>
      </c>
      <c r="G28" s="52">
        <v>9065</v>
      </c>
      <c r="H28" s="52">
        <v>9201</v>
      </c>
      <c r="I28" s="52">
        <v>9314</v>
      </c>
      <c r="J28" s="52">
        <v>413</v>
      </c>
      <c r="K28" s="161">
        <v>4.5999999999999996</v>
      </c>
    </row>
    <row r="29" spans="1:11" x14ac:dyDescent="0.25">
      <c r="A29" s="86" t="s">
        <v>169</v>
      </c>
      <c r="B29" s="90">
        <v>475</v>
      </c>
      <c r="C29" s="90">
        <v>553</v>
      </c>
      <c r="D29" s="90">
        <v>676</v>
      </c>
      <c r="E29" s="90">
        <v>662</v>
      </c>
      <c r="F29" s="90">
        <v>784</v>
      </c>
      <c r="G29" s="90">
        <v>828</v>
      </c>
      <c r="H29" s="90">
        <v>865</v>
      </c>
      <c r="I29" s="90">
        <v>894</v>
      </c>
      <c r="J29" s="90">
        <v>110</v>
      </c>
      <c r="K29" s="162">
        <v>14.1</v>
      </c>
    </row>
    <row r="30" spans="1:11" x14ac:dyDescent="0.25">
      <c r="A30" s="47" t="s">
        <v>170</v>
      </c>
      <c r="B30" s="52">
        <v>3074</v>
      </c>
      <c r="C30" s="52">
        <v>2770</v>
      </c>
      <c r="D30" s="52">
        <v>2729</v>
      </c>
      <c r="E30" s="52">
        <v>2562</v>
      </c>
      <c r="F30" s="52">
        <v>2557</v>
      </c>
      <c r="G30" s="52">
        <v>2571</v>
      </c>
      <c r="H30" s="52">
        <v>2583</v>
      </c>
      <c r="I30" s="52">
        <v>2592</v>
      </c>
      <c r="J30" s="52">
        <v>35</v>
      </c>
      <c r="K30" s="161">
        <v>1.4</v>
      </c>
    </row>
    <row r="31" spans="1:11" x14ac:dyDescent="0.25">
      <c r="A31" s="86" t="s">
        <v>171</v>
      </c>
      <c r="B31" s="90">
        <v>2039</v>
      </c>
      <c r="C31" s="90">
        <v>1649</v>
      </c>
      <c r="D31" s="90">
        <v>1599</v>
      </c>
      <c r="E31" s="90">
        <v>1570</v>
      </c>
      <c r="F31" s="90">
        <v>1561</v>
      </c>
      <c r="G31" s="90">
        <v>1563</v>
      </c>
      <c r="H31" s="90">
        <v>1566</v>
      </c>
      <c r="I31" s="90">
        <v>1567</v>
      </c>
      <c r="J31" s="90">
        <v>6</v>
      </c>
      <c r="K31" s="162">
        <v>0.4</v>
      </c>
    </row>
    <row r="32" spans="1:11" x14ac:dyDescent="0.25">
      <c r="A32" s="47" t="s">
        <v>172</v>
      </c>
      <c r="B32" s="52">
        <v>3379</v>
      </c>
      <c r="C32" s="52">
        <v>3006</v>
      </c>
      <c r="D32" s="52">
        <v>2791</v>
      </c>
      <c r="E32" s="52">
        <v>3044</v>
      </c>
      <c r="F32" s="52">
        <v>3008</v>
      </c>
      <c r="G32" s="52">
        <v>3051</v>
      </c>
      <c r="H32" s="52">
        <v>3087</v>
      </c>
      <c r="I32" s="52">
        <v>3116</v>
      </c>
      <c r="J32" s="52">
        <v>108</v>
      </c>
      <c r="K32" s="161">
        <v>3.6</v>
      </c>
    </row>
    <row r="33" spans="1:11" x14ac:dyDescent="0.25">
      <c r="A33" s="86" t="s">
        <v>173</v>
      </c>
      <c r="B33" s="90">
        <v>332</v>
      </c>
      <c r="C33" s="90">
        <v>359</v>
      </c>
      <c r="D33" s="90">
        <v>341</v>
      </c>
      <c r="E33" s="90">
        <v>304</v>
      </c>
      <c r="F33" s="90">
        <v>298</v>
      </c>
      <c r="G33" s="90">
        <v>302</v>
      </c>
      <c r="H33" s="90">
        <v>304</v>
      </c>
      <c r="I33" s="90">
        <v>307</v>
      </c>
      <c r="J33" s="90">
        <v>9</v>
      </c>
      <c r="K33" s="162">
        <v>3</v>
      </c>
    </row>
    <row r="34" spans="1:11" x14ac:dyDescent="0.25">
      <c r="A34" s="47" t="s">
        <v>174</v>
      </c>
      <c r="B34" s="52">
        <v>259</v>
      </c>
      <c r="C34" s="52">
        <v>289</v>
      </c>
      <c r="D34" s="52">
        <v>259</v>
      </c>
      <c r="E34" s="52">
        <v>182</v>
      </c>
      <c r="F34" s="52">
        <v>239</v>
      </c>
      <c r="G34" s="52">
        <v>252</v>
      </c>
      <c r="H34" s="52">
        <v>263</v>
      </c>
      <c r="I34" s="52">
        <v>272</v>
      </c>
      <c r="J34" s="52">
        <v>33</v>
      </c>
      <c r="K34" s="161">
        <v>13.8</v>
      </c>
    </row>
    <row r="35" spans="1:11" x14ac:dyDescent="0.25">
      <c r="A35" s="86" t="s">
        <v>175</v>
      </c>
      <c r="B35" s="90">
        <v>1040</v>
      </c>
      <c r="C35" s="90">
        <v>981</v>
      </c>
      <c r="D35" s="90">
        <v>1120</v>
      </c>
      <c r="E35" s="90">
        <v>963</v>
      </c>
      <c r="F35" s="90">
        <v>907</v>
      </c>
      <c r="G35" s="90">
        <v>959</v>
      </c>
      <c r="H35" s="90">
        <v>1003</v>
      </c>
      <c r="I35" s="90">
        <v>1038</v>
      </c>
      <c r="J35" s="90">
        <v>131</v>
      </c>
      <c r="K35" s="162">
        <v>14.4</v>
      </c>
    </row>
    <row r="36" spans="1:11" x14ac:dyDescent="0.25">
      <c r="A36" s="47" t="s">
        <v>176</v>
      </c>
      <c r="B36" s="52">
        <v>160</v>
      </c>
      <c r="C36" s="52">
        <v>212</v>
      </c>
      <c r="D36" s="52">
        <v>201</v>
      </c>
      <c r="E36" s="52">
        <v>180</v>
      </c>
      <c r="F36" s="52">
        <v>231</v>
      </c>
      <c r="G36" s="52">
        <v>241</v>
      </c>
      <c r="H36" s="52">
        <v>249</v>
      </c>
      <c r="I36" s="52">
        <v>256</v>
      </c>
      <c r="J36" s="52">
        <v>25</v>
      </c>
      <c r="K36" s="161">
        <v>10.7</v>
      </c>
    </row>
    <row r="37" spans="1:11" x14ac:dyDescent="0.25">
      <c r="A37" s="86" t="s">
        <v>177</v>
      </c>
      <c r="B37" s="90">
        <v>2689</v>
      </c>
      <c r="C37" s="90">
        <v>4046</v>
      </c>
      <c r="D37" s="90">
        <v>4626</v>
      </c>
      <c r="E37" s="90">
        <v>4793</v>
      </c>
      <c r="F37" s="90">
        <v>6248</v>
      </c>
      <c r="G37" s="90">
        <v>6964</v>
      </c>
      <c r="H37" s="90">
        <v>7568</v>
      </c>
      <c r="I37" s="90">
        <v>8047</v>
      </c>
      <c r="J37" s="90">
        <v>1799</v>
      </c>
      <c r="K37" s="162">
        <v>28.8</v>
      </c>
    </row>
    <row r="38" spans="1:11" x14ac:dyDescent="0.25">
      <c r="A38" s="47" t="s">
        <v>178</v>
      </c>
      <c r="B38" s="52">
        <v>8556</v>
      </c>
      <c r="C38" s="52">
        <v>6484</v>
      </c>
      <c r="D38" s="52">
        <v>5152</v>
      </c>
      <c r="E38" s="52">
        <v>5858</v>
      </c>
      <c r="F38" s="52">
        <v>5990</v>
      </c>
      <c r="G38" s="52">
        <v>5980</v>
      </c>
      <c r="H38" s="52">
        <v>5972</v>
      </c>
      <c r="I38" s="52">
        <v>5965</v>
      </c>
      <c r="J38" s="52">
        <v>-25</v>
      </c>
      <c r="K38" s="161">
        <v>-0.4</v>
      </c>
    </row>
    <row r="39" spans="1:11" x14ac:dyDescent="0.25">
      <c r="A39" s="86" t="s">
        <v>179</v>
      </c>
      <c r="B39" s="90">
        <v>17008</v>
      </c>
      <c r="C39" s="90">
        <v>18034</v>
      </c>
      <c r="D39" s="90">
        <v>18636</v>
      </c>
      <c r="E39" s="90">
        <v>21895</v>
      </c>
      <c r="F39" s="90">
        <v>24036</v>
      </c>
      <c r="G39" s="90">
        <v>25567</v>
      </c>
      <c r="H39" s="90">
        <v>26827</v>
      </c>
      <c r="I39" s="90">
        <v>27491</v>
      </c>
      <c r="J39" s="90">
        <v>3455</v>
      </c>
      <c r="K39" s="162">
        <v>14.4</v>
      </c>
    </row>
    <row r="40" spans="1:11" x14ac:dyDescent="0.25">
      <c r="A40" s="47" t="s">
        <v>180</v>
      </c>
      <c r="B40" s="52">
        <v>17178</v>
      </c>
      <c r="C40" s="52">
        <v>18796</v>
      </c>
      <c r="D40" s="52">
        <v>19661</v>
      </c>
      <c r="E40" s="52">
        <v>22611</v>
      </c>
      <c r="F40" s="52">
        <v>23362</v>
      </c>
      <c r="G40" s="52">
        <v>24420</v>
      </c>
      <c r="H40" s="52">
        <v>25313</v>
      </c>
      <c r="I40" s="52">
        <v>26022</v>
      </c>
      <c r="J40" s="52">
        <v>2660</v>
      </c>
      <c r="K40" s="161">
        <v>11.4</v>
      </c>
    </row>
    <row r="41" spans="1:11" x14ac:dyDescent="0.25">
      <c r="A41" s="86" t="s">
        <v>181</v>
      </c>
      <c r="B41" s="90">
        <v>2718</v>
      </c>
      <c r="C41" s="90">
        <v>3435</v>
      </c>
      <c r="D41" s="90">
        <v>3680</v>
      </c>
      <c r="E41" s="90">
        <v>3930</v>
      </c>
      <c r="F41" s="90">
        <v>4161</v>
      </c>
      <c r="G41" s="90">
        <v>4409</v>
      </c>
      <c r="H41" s="90">
        <v>4618</v>
      </c>
      <c r="I41" s="90">
        <v>4783</v>
      </c>
      <c r="J41" s="90">
        <v>622</v>
      </c>
      <c r="K41" s="162">
        <v>15</v>
      </c>
    </row>
    <row r="42" spans="1:11" x14ac:dyDescent="0.25">
      <c r="A42" s="47" t="s">
        <v>182</v>
      </c>
      <c r="B42" s="52">
        <v>1114</v>
      </c>
      <c r="C42" s="52">
        <v>1734</v>
      </c>
      <c r="D42" s="52">
        <v>1816</v>
      </c>
      <c r="E42" s="52">
        <v>2047</v>
      </c>
      <c r="F42" s="52">
        <v>2268</v>
      </c>
      <c r="G42" s="52">
        <v>2384</v>
      </c>
      <c r="H42" s="52">
        <v>2481</v>
      </c>
      <c r="I42" s="52">
        <v>2559</v>
      </c>
      <c r="J42" s="52">
        <v>291</v>
      </c>
      <c r="K42" s="161">
        <v>12.8</v>
      </c>
    </row>
    <row r="43" spans="1:11" x14ac:dyDescent="0.25">
      <c r="A43" s="86" t="s">
        <v>183</v>
      </c>
      <c r="B43" s="90">
        <v>513</v>
      </c>
      <c r="C43" s="90">
        <v>698</v>
      </c>
      <c r="D43" s="90">
        <v>847</v>
      </c>
      <c r="E43" s="90">
        <v>1184</v>
      </c>
      <c r="F43" s="90">
        <v>1341</v>
      </c>
      <c r="G43" s="90">
        <v>1446</v>
      </c>
      <c r="H43" s="90">
        <v>1535</v>
      </c>
      <c r="I43" s="90">
        <v>1605</v>
      </c>
      <c r="J43" s="90">
        <v>264</v>
      </c>
      <c r="K43" s="162">
        <v>19.7</v>
      </c>
    </row>
    <row r="44" spans="1:11" x14ac:dyDescent="0.25">
      <c r="A44" s="47" t="s">
        <v>184</v>
      </c>
      <c r="B44" s="52">
        <v>4407</v>
      </c>
      <c r="C44" s="52">
        <v>6115</v>
      </c>
      <c r="D44" s="52">
        <v>6125</v>
      </c>
      <c r="E44" s="52">
        <v>6505</v>
      </c>
      <c r="F44" s="52">
        <v>9343</v>
      </c>
      <c r="G44" s="52">
        <v>10460</v>
      </c>
      <c r="H44" s="52">
        <v>11403</v>
      </c>
      <c r="I44" s="52">
        <v>12151</v>
      </c>
      <c r="J44" s="52">
        <v>2808</v>
      </c>
      <c r="K44" s="161">
        <v>30.1</v>
      </c>
    </row>
    <row r="45" spans="1:11" x14ac:dyDescent="0.25">
      <c r="A45" s="86" t="s">
        <v>185</v>
      </c>
      <c r="B45" s="90">
        <v>1471</v>
      </c>
      <c r="C45" s="90">
        <v>1566</v>
      </c>
      <c r="D45" s="90">
        <v>1372</v>
      </c>
      <c r="E45" s="90">
        <v>1168</v>
      </c>
      <c r="F45" s="90">
        <v>1210</v>
      </c>
      <c r="G45" s="90">
        <v>1230</v>
      </c>
      <c r="H45" s="90">
        <v>1247</v>
      </c>
      <c r="I45" s="90">
        <v>1260</v>
      </c>
      <c r="J45" s="90">
        <v>50</v>
      </c>
      <c r="K45" s="162">
        <v>4.2</v>
      </c>
    </row>
    <row r="46" spans="1:11" x14ac:dyDescent="0.25">
      <c r="A46" s="47" t="s">
        <v>186</v>
      </c>
      <c r="B46" s="52">
        <v>945</v>
      </c>
      <c r="C46" s="52">
        <v>1033</v>
      </c>
      <c r="D46" s="52">
        <v>1146</v>
      </c>
      <c r="E46" s="52">
        <v>1135</v>
      </c>
      <c r="F46" s="52">
        <v>1112</v>
      </c>
      <c r="G46" s="52">
        <v>1146</v>
      </c>
      <c r="H46" s="52">
        <v>1175</v>
      </c>
      <c r="I46" s="52">
        <v>1197</v>
      </c>
      <c r="J46" s="52">
        <v>85</v>
      </c>
      <c r="K46" s="161">
        <v>7.7</v>
      </c>
    </row>
    <row r="47" spans="1:11" ht="15.75" thickBot="1" x14ac:dyDescent="0.3">
      <c r="A47" s="92" t="s">
        <v>187</v>
      </c>
      <c r="B47" s="94">
        <v>1919</v>
      </c>
      <c r="C47" s="94">
        <v>1664</v>
      </c>
      <c r="D47" s="94">
        <v>1509</v>
      </c>
      <c r="E47" s="94">
        <v>1443</v>
      </c>
      <c r="F47" s="94">
        <v>1387</v>
      </c>
      <c r="G47" s="94">
        <v>1379</v>
      </c>
      <c r="H47" s="94">
        <v>1372</v>
      </c>
      <c r="I47" s="94">
        <v>1367</v>
      </c>
      <c r="J47" s="94">
        <v>-20</v>
      </c>
      <c r="K47" s="163">
        <v>-1.5</v>
      </c>
    </row>
    <row r="49" spans="1:1" x14ac:dyDescent="0.25">
      <c r="A49" s="164" t="s">
        <v>188</v>
      </c>
    </row>
    <row r="50" spans="1:1" x14ac:dyDescent="0.25">
      <c r="A50" s="16" t="s">
        <v>189</v>
      </c>
    </row>
  </sheetData>
  <mergeCells count="7">
    <mergeCell ref="A1:K1"/>
    <mergeCell ref="A2:K2"/>
    <mergeCell ref="A3:K3"/>
    <mergeCell ref="A5:A6"/>
    <mergeCell ref="B5:F5"/>
    <mergeCell ref="G5:I5"/>
    <mergeCell ref="J5:K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Pop Totals &amp; % Change</vt:lpstr>
      <vt:lpstr>Household Size Change</vt:lpstr>
      <vt:lpstr>Population Density Change</vt:lpstr>
      <vt:lpstr>County Educ Attainment</vt:lpstr>
      <vt:lpstr>Educational Attainment</vt:lpstr>
      <vt:lpstr>Race Breakdown</vt:lpstr>
      <vt:lpstr>Age Distribution</vt:lpstr>
      <vt:lpstr>Projected Population 2020-2040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Deck, Steve</dc:creator>
  <cp:lastModifiedBy>Larry Portzline</cp:lastModifiedBy>
  <dcterms:created xsi:type="dcterms:W3CDTF">2016-11-02T15:06:57Z</dcterms:created>
  <dcterms:modified xsi:type="dcterms:W3CDTF">2017-04-19T15:15:21Z</dcterms:modified>
</cp:coreProperties>
</file>